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<sst xmlns="http://schemas.openxmlformats.org/spreadsheetml/2006/main" count="615" uniqueCount="266">
  <si>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</si>
  <si>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</si>
  <si>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</si>
  <si>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</si>
  <si>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</si>
  <si>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</si>
  <si>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</si>
  <si>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</si>
  <si>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</si>
  <si>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</si>
  <si>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</si>
  <si>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</si>
  <si>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</si>
  <si>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</si>
  <si>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</si>
  <si>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</si>
  <si>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</si>
  <si>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</si>
  <si>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</si>
  <si>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</si>
  <si>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</si>
  <si>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</si>
  <si>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</si>
  <si>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</si>
  <si>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</si>
  <si>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</si>
  <si>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</si>
  <si>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</si>
  <si>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</si>
  <si>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</si>
  <si>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</si>
  <si>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</si>
  <si>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</si>
  <si>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</si>
  <si>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</si>
  <si>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</si>
  <si>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</si>
  <si>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</si>
  <si>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</si>
  <si>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</si>
  <si>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</si>
  <si>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</si>
  <si>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</si>
  <si>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</si>
  <si>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</si>
  <si>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</si>
  <si>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</si>
  <si>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</si>
  <si>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</si>
  <si>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</si>
  <si>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</si>
  <si>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</si>
  <si>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</si>
  <si>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</si>
  <si>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</si>
  <si>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</si>
  <si>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</si>
  <si>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</si>
  <si>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</si>
  <si>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</si>
  <si>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</si>
  <si>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</si>
  <si>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</si>
  <si>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</si>
  <si>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</si>
  <si>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</si>
  <si>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</si>
  <si>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</si>
  <si>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</si>
  <si>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</si>
  <si>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</si>
  <si>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</si>
  <si>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</si>
  <si>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</si>
  <si>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</si>
  <si>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</si>
  <si>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</si>
  <si>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</si>
  <si>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</si>
  <si>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</si>
  <si>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</si>
  <si>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</si>
  <si>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</si>
  <si>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</si>
  <si>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</si>
  <si>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</si>
  <si>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</si>
  <si>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</si>
  <si>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</si>
  <si>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</si>
  <si>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</si>
  <si>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</si>
  <si>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</si>
  <si>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</si>
  <si>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</si>
  <si>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</si>
  <si>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</si>
  <si>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</si>
  <si>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</si>
  <si>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</si>
  <si>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</si>
  <si>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</si>
  <si>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</si>
  <si>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</si>
  <si>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</si>
  <si>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</si>
  <si>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</si>
  <si>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</si>
  <si>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</si>
  <si>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</si>
  <si>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</si>
  <si>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</si>
  <si>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</si>
  <si>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</si>
  <si>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</si>
  <si>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</si>
  <si>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</si>
  <si>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</si>
  <si>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</si>
  <si>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</si>
  <si>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</si>
  <si>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</si>
  <si>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</si>
  <si>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</si>
  <si>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</si>
  <si>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</si>
  <si>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</si>
  <si>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</si>
  <si>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</si>
  <si>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</si>
  <si>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</si>
  <si>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</si>
  <si>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</si>
  <si>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</si>
  <si>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</si>
  <si>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</si>
  <si>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</si>
  <si>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</si>
  <si>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</si>
  <si>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</si>
  <si>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</si>
  <si>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</si>
  <si>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</si>
  <si>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</si>
  <si>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</si>
  <si>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</si>
  <si>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</si>
  <si>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</si>
  <si>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</si>
  <si>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</si>
  <si>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</si>
  <si>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</si>
  <si>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</si>
  <si>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</si>
  <si>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</si>
  <si>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</si>
  <si>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</si>
  <si>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</si>
  <si>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</si>
  <si>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</si>
  <si>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</si>
  <si>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</si>
  <si>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</si>
  <si>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</si>
  <si>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</si>
  <si>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</si>
  <si>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</si>
  <si>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</si>
  <si>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</si>
  <si>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</si>
  <si>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</si>
  <si>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</si>
  <si>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</si>
  <si>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</si>
  <si>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</si>
  <si>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</si>
  <si>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</si>
  <si>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</si>
  <si>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</si>
  <si>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</si>
  <si>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</si>
  <si>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</si>
  <si>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</si>
  <si>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</si>
  <si>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</si>
  <si>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</si>
  <si>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</si>
  <si>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</si>
  <si>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</si>
  <si>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</si>
  <si>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</si>
  <si>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</si>
  <si>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</si>
  <si>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</si>
  <si>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</si>
  <si>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</si>
  <si>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</si>
  <si>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</si>
  <si>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</si>
  <si>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</si>
  <si>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</si>
  <si>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</si>
  <si>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</si>
  <si>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</si>
  <si>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</si>
  <si>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</si>
  <si>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</si>
  <si>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</si>
  <si>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</si>
  <si>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</si>
  <si>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</si>
  <si>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</si>
  <si>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</si>
  <si>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</si>
  <si>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</si>
  <si>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</si>
  <si>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</si>
  <si>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</si>
  <si>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</si>
  <si>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</si>
  <si>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</si>
  <si>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</si>
  <si>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</si>
  <si>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</si>
  <si>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</si>
  <si>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</si>
  <si>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</si>
  <si>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</si>
  <si>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</si>
  <si>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</si>
  <si>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1.                                         Бегуницкое сельское поселение</t>
  </si>
  <si>
    <t>Соглашение №81 от 24.12.2018</t>
  </si>
  <si>
    <t>Соглашение №82 от 24.12.2018</t>
  </si>
  <si>
    <t>Соглашение №83 от 24.12.2018</t>
  </si>
  <si>
    <t>Соглашение №80 от 24.12.2018</t>
  </si>
  <si>
    <t>Соглашение №86 от 24.12.2018</t>
  </si>
  <si>
    <t>Соглашение №89 от 24.12.2018</t>
  </si>
  <si>
    <t>Соглашение №90 от 24.12.2018</t>
  </si>
  <si>
    <t>Соглашение №91 от 24.12.2018</t>
  </si>
  <si>
    <t>Соглашение №93 от 24.12.2018</t>
  </si>
  <si>
    <t>Соглашение №94 от 24.12.2018</t>
  </si>
  <si>
    <t>Соглашение №84 от 24.12.2018, Постановление Главы адм. Губаницкое СП от 27.05.2013 №54</t>
  </si>
  <si>
    <t>Соглашение №95 от 24.12.2018</t>
  </si>
  <si>
    <t xml:space="preserve"> Соглашение №141 от 25.03.2019</t>
  </si>
  <si>
    <t>Соглашение №92 от 24.12.2018, постановление №189 от 13.10.2017</t>
  </si>
  <si>
    <t>Соглашение №88 от 24.12.2018, постановление №45 от 02.04.2018</t>
  </si>
  <si>
    <t>Соглашение №87 от 24.12.2018, распоряжение администрации Калитинского сельского поселения от 04.06.2013 №12</t>
  </si>
  <si>
    <t>Соглашение №182 от 26.03.2019</t>
  </si>
  <si>
    <t>Соглашение №137 от 25.03.2019</t>
  </si>
  <si>
    <t>Соглашение №85 от24.12.2018, решение совета депутатов №167 от 20.12.2018</t>
  </si>
  <si>
    <t>Соглашение №142 от 25.03.2019</t>
  </si>
  <si>
    <t>Соглашение №168 от 25.03.2019</t>
  </si>
  <si>
    <t>Соглашение №161 от 25.03.2019</t>
  </si>
  <si>
    <t>Соглашение №54 от 21.03.2019</t>
  </si>
  <si>
    <t>Соглашение №135 от 25.03.2019</t>
  </si>
  <si>
    <t>Соглашение №95 от 22.03.2019</t>
  </si>
  <si>
    <t>Соглашение №59 от 21.03.2019</t>
  </si>
  <si>
    <t>Соглашение №140 от 25.03.2019</t>
  </si>
  <si>
    <t>Соглашение №143 от 25.03.2019</t>
  </si>
  <si>
    <t>Соглашение №172 от 22.03.2019</t>
  </si>
  <si>
    <t>Соглашение №112 от 22.03.2019</t>
  </si>
  <si>
    <t>Соглашение №49 от 21.03.2019</t>
  </si>
  <si>
    <t>Соглашение №175 от 26.03.2019</t>
  </si>
  <si>
    <t>31.12.2019</t>
  </si>
  <si>
    <t>2019/ 2</t>
  </si>
  <si>
    <t>II/2019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</si>
</sst>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opLeftCell="A34" zoomScaleNormal="100" zoomScaleSheetLayoutView="90" workbookViewId="0">
      <selection activeCell="I38" sqref="I3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2"/>
      <c r="J1" s="82"/>
      <c r="K1" s="82"/>
    </row>
    <row r="2" spans="1:11" s="12" customFormat="1" ht="15">
      <c r="I2" s="82"/>
      <c r="J2" s="82"/>
      <c r="K2" s="82"/>
    </row>
    <row r="3" spans="1:11" s="12" customFormat="1" ht="15">
      <c r="I3" s="82"/>
      <c r="J3" s="82"/>
      <c r="K3" s="82"/>
    </row>
    <row r="4" spans="1:11" s="13" customFormat="1" ht="15.75">
      <c r="I4" s="82" t="s">
        <v>147</v>
      </c>
      <c r="J4" s="82"/>
      <c r="K4" s="82"/>
    </row>
    <row r="5" spans="1:11" s="13" customFormat="1" ht="15.75">
      <c r="H5" s="86" t="s">
        <v>146</v>
      </c>
      <c r="I5" s="86"/>
      <c r="J5" s="86"/>
      <c r="K5" s="86"/>
    </row>
    <row r="6" spans="1:11" s="13" customFormat="1" ht="15.75">
      <c r="I6" s="82" t="s">
        <v>145</v>
      </c>
      <c r="J6" s="82"/>
      <c r="K6" s="82"/>
    </row>
    <row r="7" spans="1:11" s="14" customFormat="1" ht="50.25" customHeight="1">
      <c r="A7" s="85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15" customHeight="1">
      <c r="A8" s="83" t="s">
        <v>74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.75" customHeight="1">
      <c r="A9" s="83" t="s">
        <v>224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4" customFormat="1" ht="21" customHeight="1">
      <c r="A10" s="75" t="s">
        <v>149</v>
      </c>
      <c r="B10" s="75" t="s">
        <v>80</v>
      </c>
      <c r="C10" s="80"/>
      <c r="D10" s="75" t="s">
        <v>81</v>
      </c>
      <c r="E10" s="75" t="s">
        <v>87</v>
      </c>
      <c r="F10" s="75" t="s">
        <v>148</v>
      </c>
      <c r="G10" s="77" t="s">
        <v>88</v>
      </c>
      <c r="H10" s="78"/>
      <c r="I10" s="78"/>
      <c r="J10" s="78"/>
      <c r="K10" s="75" t="s">
        <v>83</v>
      </c>
    </row>
    <row r="11" spans="1:11" s="4" customFormat="1" ht="64.5" customHeight="1">
      <c r="A11" s="76"/>
      <c r="B11" s="76"/>
      <c r="C11" s="81"/>
      <c r="D11" s="76"/>
      <c r="E11" s="76"/>
      <c r="F11" s="76"/>
      <c r="G11" s="27" t="s">
        <v>84</v>
      </c>
      <c r="H11" s="27" t="s">
        <v>85</v>
      </c>
      <c r="I11" s="27" t="s">
        <v>82</v>
      </c>
      <c r="J11" s="27" t="s">
        <v>86</v>
      </c>
      <c r="K11" s="76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5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9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9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6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5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9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9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9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9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79"/>
      <c r="B22" s="36"/>
      <c r="C22" s="48" t="s">
        <v>155</v>
      </c>
      <c r="D22" s="21" t="s">
        <v>156</v>
      </c>
      <c r="E22" s="37" t="s">
        <v>157</v>
      </c>
      <c r="F22" s="41" t="s">
        <v>264</v>
      </c>
      <c r="G22" s="37">
        <v>100</v>
      </c>
      <c r="H22" s="51">
        <v>100</v>
      </c>
      <c r="I22" s="51">
        <v>100</v>
      </c>
      <c r="J22" s="51">
        <f>I22-H22</f>
        <v>0</v>
      </c>
      <c r="K22" s="22"/>
    </row>
    <row r="23" spans="1:11" s="6" customFormat="1" ht="33" customHeight="1">
      <c r="A23" s="79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7">
        <v>100</v>
      </c>
      <c r="H23" s="52">
        <v>100</v>
      </c>
      <c r="I23" s="52">
        <v>100.7</v>
      </c>
      <c r="J23" s="51">
        <f t="shared" ref="J23:J37" si="0">I23-H23</f>
        <v>0.70000000000000284</v>
      </c>
      <c r="K23" s="22"/>
    </row>
    <row r="24" spans="1:11" s="6" customFormat="1" ht="37.5" customHeight="1">
      <c r="A24" s="79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7">
        <v>100</v>
      </c>
      <c r="H24" s="51">
        <v>100</v>
      </c>
      <c r="I24" s="52">
        <v>100</v>
      </c>
      <c r="J24" s="51">
        <f t="shared" si="0"/>
        <v>0</v>
      </c>
      <c r="K24" s="53"/>
    </row>
    <row r="25" spans="1:11" s="6" customFormat="1" ht="33" customHeight="1">
      <c r="A25" s="79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7">
        <v>100</v>
      </c>
      <c r="H25" s="51">
        <v>100</v>
      </c>
      <c r="I25" s="52">
        <v>100.3</v>
      </c>
      <c r="J25" s="51">
        <f t="shared" si="0"/>
        <v>0.29999999999999716</v>
      </c>
      <c r="K25" s="22"/>
    </row>
    <row r="26" spans="1:11" s="6" customFormat="1" ht="33" customHeight="1">
      <c r="A26" s="79"/>
      <c r="B26" s="36"/>
      <c r="C26" s="48" t="s">
        <v>164</v>
      </c>
      <c r="D26" s="21" t="s">
        <v>156</v>
      </c>
      <c r="E26" s="37" t="s">
        <v>165</v>
      </c>
      <c r="F26" s="41" t="s">
        <v>264</v>
      </c>
      <c r="G26" s="37">
        <v>100</v>
      </c>
      <c r="H26" s="51">
        <v>100</v>
      </c>
      <c r="I26" s="52">
        <v>100</v>
      </c>
      <c r="J26" s="51">
        <f t="shared" si="0"/>
        <v>0</v>
      </c>
      <c r="K26" s="22"/>
    </row>
    <row r="27" spans="1:11" s="6" customFormat="1" ht="33" customHeight="1">
      <c r="A27" s="79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37">
        <v>100</v>
      </c>
      <c r="H27" s="51">
        <v>100</v>
      </c>
      <c r="I27" s="54">
        <v>102.2</v>
      </c>
      <c r="J27" s="57">
        <f>I27-H27</f>
        <v>2.2000000000000028</v>
      </c>
      <c r="K27" s="22"/>
    </row>
    <row r="28" spans="1:11" s="6" customFormat="1" ht="33" customHeight="1">
      <c r="A28" s="79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7">
        <v>100</v>
      </c>
      <c r="H28" s="51">
        <v>100</v>
      </c>
      <c r="I28" s="52">
        <v>100.8</v>
      </c>
      <c r="J28" s="51">
        <f t="shared" si="0"/>
        <v>0.79999999999999716</v>
      </c>
      <c r="K28" s="22"/>
    </row>
    <row r="29" spans="1:11" s="6" customFormat="1" ht="33" customHeight="1">
      <c r="A29" s="79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7">
        <v>100</v>
      </c>
      <c r="H29" s="51">
        <v>100</v>
      </c>
      <c r="I29" s="52">
        <v>100.1</v>
      </c>
      <c r="J29" s="51">
        <f t="shared" si="0"/>
        <v>9.9999999999994316E-2</v>
      </c>
      <c r="K29" s="22"/>
    </row>
    <row r="30" spans="1:11" s="6" customFormat="1" ht="33" customHeight="1">
      <c r="A30" s="79"/>
      <c r="B30" s="36"/>
      <c r="C30" s="48" t="s">
        <v>172</v>
      </c>
      <c r="D30" s="21" t="s">
        <v>156</v>
      </c>
      <c r="E30" s="37" t="s">
        <v>173</v>
      </c>
      <c r="F30" s="41" t="s">
        <v>264</v>
      </c>
      <c r="G30" s="37">
        <v>100</v>
      </c>
      <c r="H30" s="51">
        <v>100</v>
      </c>
      <c r="I30" s="52">
        <v>102.6</v>
      </c>
      <c r="J30" s="51">
        <f t="shared" si="0"/>
        <v>2.5999999999999943</v>
      </c>
      <c r="K30" s="22"/>
    </row>
    <row r="31" spans="1:11" s="6" customFormat="1" ht="33" customHeight="1">
      <c r="A31" s="79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7">
        <v>100</v>
      </c>
      <c r="H31" s="51">
        <v>100</v>
      </c>
      <c r="I31" s="52">
        <v>100</v>
      </c>
      <c r="J31" s="51">
        <f t="shared" si="0"/>
        <v>0</v>
      </c>
      <c r="K31" s="22"/>
    </row>
    <row r="32" spans="1:11" s="6" customFormat="1" ht="33" customHeight="1">
      <c r="A32" s="79"/>
      <c r="B32" s="36"/>
      <c r="C32" s="48" t="s">
        <v>176</v>
      </c>
      <c r="D32" s="37" t="s">
        <v>156</v>
      </c>
      <c r="E32" s="37" t="s">
        <v>177</v>
      </c>
      <c r="F32" s="41" t="s">
        <v>264</v>
      </c>
      <c r="G32" s="37">
        <v>100</v>
      </c>
      <c r="H32" s="51">
        <v>100</v>
      </c>
      <c r="I32" s="38">
        <v>100</v>
      </c>
      <c r="J32" s="51">
        <f t="shared" si="0"/>
        <v>0</v>
      </c>
      <c r="K32" s="53"/>
    </row>
    <row r="33" spans="1:11" s="6" customFormat="1" ht="33" customHeight="1">
      <c r="A33" s="79"/>
      <c r="B33" s="36"/>
      <c r="C33" s="48" t="s">
        <v>178</v>
      </c>
      <c r="D33" s="40" t="s">
        <v>156</v>
      </c>
      <c r="E33" s="37" t="s">
        <v>179</v>
      </c>
      <c r="F33" s="41" t="s">
        <v>264</v>
      </c>
      <c r="G33" s="37">
        <v>100</v>
      </c>
      <c r="H33" s="51">
        <v>100</v>
      </c>
      <c r="I33" s="38">
        <v>100.8</v>
      </c>
      <c r="J33" s="51">
        <f t="shared" si="0"/>
        <v>0.79999999999999716</v>
      </c>
      <c r="K33" s="22"/>
    </row>
    <row r="34" spans="1:11" s="6" customFormat="1" ht="33" customHeight="1">
      <c r="A34" s="79"/>
      <c r="B34" s="36"/>
      <c r="C34" s="48" t="s">
        <v>180</v>
      </c>
      <c r="D34" s="21" t="s">
        <v>156</v>
      </c>
      <c r="E34" s="37" t="s">
        <v>181</v>
      </c>
      <c r="F34" s="41" t="s">
        <v>264</v>
      </c>
      <c r="G34" s="37">
        <v>100</v>
      </c>
      <c r="H34" s="51">
        <v>100</v>
      </c>
      <c r="I34" s="52">
        <v>100</v>
      </c>
      <c r="J34" s="51">
        <f t="shared" si="0"/>
        <v>0</v>
      </c>
      <c r="K34" s="22"/>
    </row>
    <row r="35" spans="1:11" s="6" customFormat="1" ht="33" customHeight="1">
      <c r="A35" s="79"/>
      <c r="B35" s="36"/>
      <c r="C35" s="48" t="s">
        <v>182</v>
      </c>
      <c r="D35" s="21" t="s">
        <v>156</v>
      </c>
      <c r="E35" s="37" t="s">
        <v>183</v>
      </c>
      <c r="F35" s="41" t="s">
        <v>264</v>
      </c>
      <c r="G35" s="37">
        <v>100</v>
      </c>
      <c r="H35" s="51">
        <v>100</v>
      </c>
      <c r="I35" s="52">
        <v>100</v>
      </c>
      <c r="J35" s="51">
        <f t="shared" si="0"/>
        <v>0</v>
      </c>
      <c r="K35" s="22"/>
    </row>
    <row r="36" spans="1:11" s="6" customFormat="1" ht="33" customHeight="1">
      <c r="A36" s="79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7">
        <v>100</v>
      </c>
      <c r="H36" s="51">
        <v>100</v>
      </c>
      <c r="I36" s="52">
        <v>106.6</v>
      </c>
      <c r="J36" s="51">
        <f t="shared" si="0"/>
        <v>6.5999999999999943</v>
      </c>
      <c r="K36" s="53"/>
    </row>
    <row r="37" spans="1:11" s="6" customFormat="1" ht="33" customHeight="1">
      <c r="A37" s="79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7">
        <v>100</v>
      </c>
      <c r="H37" s="51">
        <v>100</v>
      </c>
      <c r="I37" s="52">
        <v>100</v>
      </c>
      <c r="J37" s="51">
        <f t="shared" si="0"/>
        <v>0</v>
      </c>
      <c r="K37" s="22"/>
    </row>
    <row r="38" spans="1:11" s="6" customFormat="1" ht="17.25" customHeight="1">
      <c r="A38" s="49"/>
      <c r="B38" s="36"/>
      <c r="C38" s="52" t="s">
        <v>228</v>
      </c>
      <c r="D38" s="51"/>
      <c r="E38" s="51"/>
      <c r="F38" s="36"/>
      <c r="G38" s="54">
        <f>(SUM(G22:G37))/16</f>
        <v>100</v>
      </c>
      <c r="H38" s="54">
        <f>(SUM(H22:H37))/16</f>
        <v>100</v>
      </c>
      <c r="I38" s="54">
        <f>(SUM(I22:I37))/16</f>
        <v>100.88124999999999</v>
      </c>
      <c r="J38" s="54">
        <f>I38-H38</f>
        <v>0.88124999999999432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92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92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92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92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92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93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75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79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79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79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76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89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90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90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90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91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89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90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90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90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90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91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89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91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89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91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87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 ht="3" customHeight="1"/>
  </sheetData>
  <mergeCells count="26">
    <mergeCell ref="A70:K70"/>
    <mergeCell ref="A53:A57"/>
    <mergeCell ref="A42:A47"/>
    <mergeCell ref="A64:A65"/>
    <mergeCell ref="A66:A67"/>
    <mergeCell ref="A58:A63"/>
    <mergeCell ref="A48:A52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tabSelected="1" zoomScaleNormal="100" zoomScaleSheetLayoutView="100" workbookViewId="0">
      <pane ySplit="6" topLeftCell="A7" activePane="bottomLeft" state="frozen"/>
      <selection pane="bottomLeft" activeCell="A4" sqref="A4:A6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7" t="s">
        <v>135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12.75">
      <c r="A3" s="106" t="s">
        <v>224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8" customFormat="1">
      <c r="A4" s="75" t="s">
        <v>136</v>
      </c>
      <c r="B4" s="75" t="s">
        <v>137</v>
      </c>
      <c r="C4" s="75" t="s">
        <v>223</v>
      </c>
      <c r="D4" s="77" t="s">
        <v>34</v>
      </c>
      <c r="E4" s="78"/>
      <c r="F4" s="75" t="s">
        <v>32</v>
      </c>
      <c r="G4" s="75" t="s">
        <v>33</v>
      </c>
      <c r="H4" s="75" t="s">
        <v>71</v>
      </c>
      <c r="I4" s="77" t="s">
        <v>37</v>
      </c>
      <c r="J4" s="78"/>
      <c r="K4" s="78"/>
      <c r="L4" s="78"/>
      <c r="M4" s="78"/>
      <c r="N4" s="75" t="s">
        <v>35</v>
      </c>
    </row>
    <row r="5" spans="1:14" s="8" customFormat="1">
      <c r="A5" s="79"/>
      <c r="B5" s="79"/>
      <c r="C5" s="79"/>
      <c r="D5" s="96" t="s">
        <v>30</v>
      </c>
      <c r="E5" s="96" t="s">
        <v>31</v>
      </c>
      <c r="F5" s="79"/>
      <c r="G5" s="79"/>
      <c r="H5" s="79"/>
      <c r="I5" s="77" t="s">
        <v>138</v>
      </c>
      <c r="J5" s="78"/>
      <c r="K5" s="77" t="s">
        <v>36</v>
      </c>
      <c r="L5" s="78"/>
      <c r="M5" s="75" t="s">
        <v>70</v>
      </c>
      <c r="N5" s="79"/>
    </row>
    <row r="6" spans="1:14" s="8" customFormat="1" ht="83.25" customHeight="1">
      <c r="A6" s="76"/>
      <c r="B6" s="76"/>
      <c r="C6" s="76"/>
      <c r="D6" s="97"/>
      <c r="E6" s="97"/>
      <c r="F6" s="76"/>
      <c r="G6" s="76"/>
      <c r="H6" s="76"/>
      <c r="I6" s="17" t="s">
        <v>48</v>
      </c>
      <c r="J6" s="17" t="s">
        <v>49</v>
      </c>
      <c r="K6" s="17" t="s">
        <v>50</v>
      </c>
      <c r="L6" s="17" t="s">
        <v>51</v>
      </c>
      <c r="M6" s="76"/>
      <c r="N6" s="76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7" t="s">
        <v>38</v>
      </c>
      <c r="B8" s="84"/>
      <c r="C8" s="84"/>
      <c r="D8" s="84"/>
      <c r="E8" s="84"/>
      <c r="F8" s="84"/>
      <c r="G8" s="84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7" t="s">
        <v>41</v>
      </c>
      <c r="B9" s="84"/>
      <c r="C9" s="84"/>
      <c r="D9" s="84"/>
      <c r="E9" s="84"/>
      <c r="F9" s="84"/>
      <c r="G9" s="84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8" t="s">
        <v>47</v>
      </c>
      <c r="B13" s="99"/>
      <c r="C13" s="99"/>
      <c r="D13" s="99"/>
      <c r="E13" s="99"/>
      <c r="F13" s="99"/>
      <c r="G13" s="99"/>
      <c r="H13" s="58" t="s">
        <v>39</v>
      </c>
      <c r="I13" s="59" t="s">
        <v>221</v>
      </c>
      <c r="J13" s="59" t="s">
        <v>222</v>
      </c>
      <c r="K13" s="60">
        <f>K14+K19+K24+K29+K34+K39+K44+K49+K54+K59+K64+K69+K74+K79+K84+K89</f>
        <v>40217.266000000003</v>
      </c>
      <c r="L13" s="60">
        <f>L14+L19+L24+L29+L34+L39+L44+L49+L54+L59+L64+L69+L74+L79+L84+L89</f>
        <v>14626.2</v>
      </c>
      <c r="M13" s="60">
        <f t="shared" ref="M13:M16" si="0">SUM(L13/K13*100)</f>
        <v>36.367961959423099</v>
      </c>
      <c r="N13" s="67"/>
    </row>
    <row r="14" spans="1:14" s="6" customFormat="1" ht="29.25" customHeight="1">
      <c r="A14" s="98" t="s">
        <v>188</v>
      </c>
      <c r="B14" s="105"/>
      <c r="C14" s="105"/>
      <c r="D14" s="105"/>
      <c r="E14" s="105"/>
      <c r="F14" s="105"/>
      <c r="G14" s="105"/>
      <c r="H14" s="74" t="s">
        <v>40</v>
      </c>
      <c r="I14" s="59" t="s">
        <v>221</v>
      </c>
      <c r="J14" s="59" t="s">
        <v>222</v>
      </c>
      <c r="K14" s="60">
        <f>K15+K16+K18</f>
        <v>3474.4</v>
      </c>
      <c r="L14" s="60">
        <f>L15+L16+L18</f>
        <v>1691.2</v>
      </c>
      <c r="M14" s="60">
        <f t="shared" si="0"/>
        <v>48.676030393737044</v>
      </c>
      <c r="N14" s="33"/>
    </row>
    <row r="15" spans="1:14" s="6" customFormat="1" ht="56.25" customHeight="1">
      <c r="A15" s="100" t="s">
        <v>230</v>
      </c>
      <c r="B15" s="37" t="s">
        <v>247</v>
      </c>
      <c r="C15" s="103">
        <v>100</v>
      </c>
      <c r="D15" s="61" t="s">
        <v>263</v>
      </c>
      <c r="E15" s="61" t="s">
        <v>263</v>
      </c>
      <c r="F15" s="62" t="s">
        <v>227</v>
      </c>
      <c r="G15" s="62" t="s">
        <v>265</v>
      </c>
      <c r="H15" s="46" t="s">
        <v>44</v>
      </c>
      <c r="I15" s="63" t="s">
        <v>221</v>
      </c>
      <c r="J15" s="63" t="s">
        <v>222</v>
      </c>
      <c r="K15" s="38">
        <v>1737.2</v>
      </c>
      <c r="L15" s="38">
        <v>799.7</v>
      </c>
      <c r="M15" s="39">
        <f t="shared" si="0"/>
        <v>46.033847570803594</v>
      </c>
      <c r="N15" s="28"/>
    </row>
    <row r="16" spans="1:14" s="6" customFormat="1" ht="81" customHeight="1">
      <c r="A16" s="101"/>
      <c r="B16" s="37" t="s">
        <v>231</v>
      </c>
      <c r="C16" s="104"/>
      <c r="D16" s="61" t="s">
        <v>263</v>
      </c>
      <c r="E16" s="61" t="s">
        <v>263</v>
      </c>
      <c r="F16" s="64" t="s">
        <v>188</v>
      </c>
      <c r="G16" s="62" t="s">
        <v>265</v>
      </c>
      <c r="H16" s="46" t="s">
        <v>44</v>
      </c>
      <c r="I16" s="63" t="s">
        <v>221</v>
      </c>
      <c r="J16" s="63" t="s">
        <v>222</v>
      </c>
      <c r="K16" s="39">
        <v>1737.2</v>
      </c>
      <c r="L16" s="39">
        <v>891.5</v>
      </c>
      <c r="M16" s="39">
        <f t="shared" si="0"/>
        <v>51.318213216670507</v>
      </c>
      <c r="N16" s="28"/>
    </row>
    <row r="17" spans="1:14" s="6" customFormat="1" ht="15" customHeight="1">
      <c r="A17" s="101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38"/>
      <c r="L17" s="38"/>
      <c r="M17" s="38"/>
      <c r="N17" s="28"/>
    </row>
    <row r="18" spans="1:14" s="6" customFormat="1" ht="12" customHeight="1">
      <c r="A18" s="102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38"/>
      <c r="L18" s="38"/>
      <c r="M18" s="38"/>
      <c r="N18" s="28"/>
    </row>
    <row r="19" spans="1:14" s="6" customFormat="1" ht="27.75" customHeight="1">
      <c r="A19" s="98" t="s">
        <v>191</v>
      </c>
      <c r="B19" s="99"/>
      <c r="C19" s="99"/>
      <c r="D19" s="99"/>
      <c r="E19" s="99"/>
      <c r="F19" s="99"/>
      <c r="G19" s="99"/>
      <c r="H19" s="70" t="s">
        <v>40</v>
      </c>
      <c r="I19" s="59" t="s">
        <v>221</v>
      </c>
      <c r="J19" s="59" t="s">
        <v>222</v>
      </c>
      <c r="K19" s="60">
        <f>K20+K21+K23</f>
        <v>742.4</v>
      </c>
      <c r="L19" s="60">
        <f>L20+L21+L23</f>
        <v>135</v>
      </c>
      <c r="M19" s="60">
        <f t="shared" ref="M19:M21" si="1">SUM(L19/K19*100)</f>
        <v>18.184267241379313</v>
      </c>
      <c r="N19" s="33"/>
    </row>
    <row r="20" spans="1:14" s="6" customFormat="1" ht="60" customHeight="1">
      <c r="A20" s="100" t="s">
        <v>190</v>
      </c>
      <c r="B20" s="37" t="s">
        <v>257</v>
      </c>
      <c r="C20" s="103">
        <v>100</v>
      </c>
      <c r="D20" s="61" t="s">
        <v>263</v>
      </c>
      <c r="E20" s="61" t="s">
        <v>263</v>
      </c>
      <c r="F20" s="62" t="s">
        <v>227</v>
      </c>
      <c r="G20" s="62" t="s">
        <v>265</v>
      </c>
      <c r="H20" s="46" t="s">
        <v>219</v>
      </c>
      <c r="I20" s="63" t="s">
        <v>221</v>
      </c>
      <c r="J20" s="63" t="s">
        <v>222</v>
      </c>
      <c r="K20" s="39">
        <v>371.2</v>
      </c>
      <c r="L20" s="39">
        <v>39.299999999999997</v>
      </c>
      <c r="M20" s="39">
        <f t="shared" si="1"/>
        <v>10.587284482758621</v>
      </c>
      <c r="N20" s="28"/>
    </row>
    <row r="21" spans="1:14" s="6" customFormat="1" ht="84.75" customHeight="1">
      <c r="A21" s="101"/>
      <c r="B21" s="37" t="s">
        <v>232</v>
      </c>
      <c r="C21" s="104"/>
      <c r="D21" s="61" t="s">
        <v>263</v>
      </c>
      <c r="E21" s="61" t="s">
        <v>263</v>
      </c>
      <c r="F21" s="64" t="s">
        <v>191</v>
      </c>
      <c r="G21" s="62" t="s">
        <v>265</v>
      </c>
      <c r="H21" s="46" t="s">
        <v>220</v>
      </c>
      <c r="I21" s="63" t="s">
        <v>221</v>
      </c>
      <c r="J21" s="63" t="s">
        <v>222</v>
      </c>
      <c r="K21" s="39">
        <v>371.2</v>
      </c>
      <c r="L21" s="39">
        <v>95.7</v>
      </c>
      <c r="M21" s="39">
        <f t="shared" si="1"/>
        <v>25.78125</v>
      </c>
      <c r="N21" s="28"/>
    </row>
    <row r="22" spans="1:14" s="6" customFormat="1" ht="12" customHeight="1">
      <c r="A22" s="101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39"/>
      <c r="L22" s="39"/>
      <c r="M22" s="38"/>
      <c r="N22" s="28"/>
    </row>
    <row r="23" spans="1:14" s="6" customFormat="1" ht="12" customHeight="1">
      <c r="A23" s="102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39"/>
      <c r="L23" s="39"/>
      <c r="M23" s="38"/>
      <c r="N23" s="28"/>
    </row>
    <row r="24" spans="1:14" s="6" customFormat="1" ht="30.75" customHeight="1">
      <c r="A24" s="98" t="s">
        <v>193</v>
      </c>
      <c r="B24" s="105"/>
      <c r="C24" s="105"/>
      <c r="D24" s="105"/>
      <c r="E24" s="105"/>
      <c r="F24" s="105"/>
      <c r="G24" s="105"/>
      <c r="H24" s="74" t="s">
        <v>40</v>
      </c>
      <c r="I24" s="59" t="s">
        <v>221</v>
      </c>
      <c r="J24" s="59" t="s">
        <v>222</v>
      </c>
      <c r="K24" s="60">
        <f>K25+K26+K28</f>
        <v>1910.319</v>
      </c>
      <c r="L24" s="60">
        <f>L25+L26+L28</f>
        <v>521.20000000000005</v>
      </c>
      <c r="M24" s="60">
        <f t="shared" ref="M24:M26" si="2">SUM(L24/K24*100)</f>
        <v>27.283401358621262</v>
      </c>
      <c r="N24" s="33"/>
    </row>
    <row r="25" spans="1:14" s="6" customFormat="1" ht="59.25" customHeight="1">
      <c r="A25" s="100" t="s">
        <v>192</v>
      </c>
      <c r="B25" s="37" t="s">
        <v>258</v>
      </c>
      <c r="C25" s="103">
        <v>100</v>
      </c>
      <c r="D25" s="61" t="s">
        <v>263</v>
      </c>
      <c r="E25" s="61" t="s">
        <v>263</v>
      </c>
      <c r="F25" s="62" t="s">
        <v>227</v>
      </c>
      <c r="G25" s="62" t="s">
        <v>265</v>
      </c>
      <c r="H25" s="46" t="s">
        <v>44</v>
      </c>
      <c r="I25" s="63" t="s">
        <v>221</v>
      </c>
      <c r="J25" s="63" t="s">
        <v>222</v>
      </c>
      <c r="K25" s="39">
        <v>955</v>
      </c>
      <c r="L25" s="39">
        <v>232.2</v>
      </c>
      <c r="M25" s="39">
        <f t="shared" si="2"/>
        <v>24.314136125654446</v>
      </c>
      <c r="N25" s="94"/>
    </row>
    <row r="26" spans="1:14" s="6" customFormat="1" ht="93.75" customHeight="1">
      <c r="A26" s="101"/>
      <c r="B26" s="37" t="s">
        <v>233</v>
      </c>
      <c r="C26" s="104"/>
      <c r="D26" s="61" t="s">
        <v>263</v>
      </c>
      <c r="E26" s="61" t="s">
        <v>263</v>
      </c>
      <c r="F26" s="64" t="s">
        <v>193</v>
      </c>
      <c r="G26" s="62" t="s">
        <v>265</v>
      </c>
      <c r="H26" s="46" t="s">
        <v>44</v>
      </c>
      <c r="I26" s="63" t="s">
        <v>221</v>
      </c>
      <c r="J26" s="63" t="s">
        <v>222</v>
      </c>
      <c r="K26" s="39">
        <v>955.31899999999996</v>
      </c>
      <c r="L26" s="39">
        <v>289</v>
      </c>
      <c r="M26" s="39">
        <f t="shared" si="2"/>
        <v>30.251675094915942</v>
      </c>
      <c r="N26" s="95"/>
    </row>
    <row r="27" spans="1:14" s="6" customFormat="1" ht="12" customHeight="1">
      <c r="A27" s="101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39"/>
      <c r="L27" s="39"/>
      <c r="M27" s="38"/>
      <c r="N27" s="28"/>
    </row>
    <row r="28" spans="1:14" s="6" customFormat="1" ht="12" customHeight="1">
      <c r="A28" s="102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39"/>
      <c r="L28" s="39"/>
      <c r="M28" s="38"/>
      <c r="N28" s="28"/>
    </row>
    <row r="29" spans="1:14" s="6" customFormat="1" ht="28.5" customHeight="1">
      <c r="A29" s="98" t="s">
        <v>195</v>
      </c>
      <c r="B29" s="105"/>
      <c r="C29" s="105"/>
      <c r="D29" s="105"/>
      <c r="E29" s="105"/>
      <c r="F29" s="105"/>
      <c r="G29" s="105"/>
      <c r="H29" s="73" t="s">
        <v>40</v>
      </c>
      <c r="I29" s="59" t="s">
        <v>221</v>
      </c>
      <c r="J29" s="59" t="s">
        <v>222</v>
      </c>
      <c r="K29" s="60">
        <f>K30+K31+K33</f>
        <v>13407.8</v>
      </c>
      <c r="L29" s="60">
        <f>L30+L31+L33</f>
        <v>4831.8999999999996</v>
      </c>
      <c r="M29" s="60">
        <f t="shared" ref="M29:M31" si="3">SUM(L29/K29*100)</f>
        <v>36.037977893464998</v>
      </c>
      <c r="N29" s="33"/>
    </row>
    <row r="30" spans="1:14" s="6" customFormat="1" ht="57" customHeight="1">
      <c r="A30" s="100" t="s">
        <v>194</v>
      </c>
      <c r="B30" s="62" t="s">
        <v>256</v>
      </c>
      <c r="C30" s="103">
        <v>100</v>
      </c>
      <c r="D30" s="61" t="s">
        <v>263</v>
      </c>
      <c r="E30" s="61" t="s">
        <v>263</v>
      </c>
      <c r="F30" s="62" t="s">
        <v>227</v>
      </c>
      <c r="G30" s="62" t="s">
        <v>265</v>
      </c>
      <c r="H30" s="46" t="s">
        <v>44</v>
      </c>
      <c r="I30" s="63" t="s">
        <v>221</v>
      </c>
      <c r="J30" s="63" t="s">
        <v>222</v>
      </c>
      <c r="K30" s="39">
        <v>6703.9</v>
      </c>
      <c r="L30" s="39">
        <v>2734.3</v>
      </c>
      <c r="M30" s="39">
        <f t="shared" si="3"/>
        <v>40.786706245618227</v>
      </c>
      <c r="N30" s="28"/>
    </row>
    <row r="31" spans="1:14" s="6" customFormat="1" ht="93.75" customHeight="1">
      <c r="A31" s="101"/>
      <c r="B31" s="62" t="s">
        <v>234</v>
      </c>
      <c r="C31" s="104"/>
      <c r="D31" s="61" t="s">
        <v>263</v>
      </c>
      <c r="E31" s="61" t="s">
        <v>263</v>
      </c>
      <c r="F31" s="64" t="s">
        <v>195</v>
      </c>
      <c r="G31" s="62" t="s">
        <v>265</v>
      </c>
      <c r="H31" s="46" t="s">
        <v>44</v>
      </c>
      <c r="I31" s="63" t="s">
        <v>221</v>
      </c>
      <c r="J31" s="63" t="s">
        <v>222</v>
      </c>
      <c r="K31" s="39">
        <v>6703.9</v>
      </c>
      <c r="L31" s="39">
        <v>2097.6</v>
      </c>
      <c r="M31" s="39">
        <f t="shared" si="3"/>
        <v>31.289249541311776</v>
      </c>
      <c r="N31" s="28"/>
    </row>
    <row r="32" spans="1:14" s="6" customFormat="1" ht="12" customHeight="1">
      <c r="A32" s="101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39"/>
      <c r="L32" s="39"/>
      <c r="M32" s="38"/>
      <c r="N32" s="28"/>
    </row>
    <row r="33" spans="1:14" s="6" customFormat="1" ht="12" customHeight="1">
      <c r="A33" s="102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39"/>
      <c r="L33" s="39"/>
      <c r="M33" s="38"/>
      <c r="N33" s="28"/>
    </row>
    <row r="34" spans="1:14" s="6" customFormat="1" ht="27" customHeight="1">
      <c r="A34" s="98" t="s">
        <v>197</v>
      </c>
      <c r="B34" s="99"/>
      <c r="C34" s="99"/>
      <c r="D34" s="99"/>
      <c r="E34" s="99"/>
      <c r="F34" s="99"/>
      <c r="G34" s="99"/>
      <c r="H34" s="74" t="s">
        <v>40</v>
      </c>
      <c r="I34" s="59" t="s">
        <v>221</v>
      </c>
      <c r="J34" s="59" t="s">
        <v>222</v>
      </c>
      <c r="K34" s="60">
        <f>K35+K36+K38</f>
        <v>2578.8000000000002</v>
      </c>
      <c r="L34" s="60">
        <f>L35+L36+L38</f>
        <v>1065.7</v>
      </c>
      <c r="M34" s="60">
        <f t="shared" ref="M34:M36" si="4">SUM(L34/K34*100)</f>
        <v>41.325422677214206</v>
      </c>
      <c r="N34" s="67"/>
    </row>
    <row r="35" spans="1:14" s="6" customFormat="1" ht="63.75" customHeight="1">
      <c r="A35" s="100" t="s">
        <v>196</v>
      </c>
      <c r="B35" s="62" t="s">
        <v>243</v>
      </c>
      <c r="C35" s="103">
        <v>100</v>
      </c>
      <c r="D35" s="61" t="s">
        <v>263</v>
      </c>
      <c r="E35" s="61" t="s">
        <v>263</v>
      </c>
      <c r="F35" s="62" t="s">
        <v>227</v>
      </c>
      <c r="G35" s="62" t="s">
        <v>265</v>
      </c>
      <c r="H35" s="46" t="s">
        <v>44</v>
      </c>
      <c r="I35" s="63" t="s">
        <v>221</v>
      </c>
      <c r="J35" s="63" t="s">
        <v>222</v>
      </c>
      <c r="K35" s="39">
        <v>1289.4000000000001</v>
      </c>
      <c r="L35" s="39">
        <v>395.6</v>
      </c>
      <c r="M35" s="39">
        <f t="shared" si="4"/>
        <v>30.680936869861952</v>
      </c>
      <c r="N35" s="68"/>
    </row>
    <row r="36" spans="1:14" s="6" customFormat="1" ht="84" customHeight="1">
      <c r="A36" s="101"/>
      <c r="B36" s="62" t="s">
        <v>241</v>
      </c>
      <c r="C36" s="104"/>
      <c r="D36" s="61" t="s">
        <v>263</v>
      </c>
      <c r="E36" s="61" t="s">
        <v>263</v>
      </c>
      <c r="F36" s="64" t="s">
        <v>197</v>
      </c>
      <c r="G36" s="62" t="s">
        <v>265</v>
      </c>
      <c r="H36" s="46" t="s">
        <v>44</v>
      </c>
      <c r="I36" s="63" t="s">
        <v>221</v>
      </c>
      <c r="J36" s="63" t="s">
        <v>222</v>
      </c>
      <c r="K36" s="39">
        <v>1289.4000000000001</v>
      </c>
      <c r="L36" s="39">
        <v>670.1</v>
      </c>
      <c r="M36" s="39">
        <f t="shared" si="4"/>
        <v>51.96990848456646</v>
      </c>
      <c r="N36" s="68"/>
    </row>
    <row r="37" spans="1:14" s="6" customFormat="1" ht="12" customHeight="1">
      <c r="A37" s="101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39"/>
      <c r="L37" s="39"/>
      <c r="M37" s="38"/>
      <c r="N37" s="68"/>
    </row>
    <row r="38" spans="1:14" s="6" customFormat="1" ht="12" customHeight="1">
      <c r="A38" s="102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39"/>
      <c r="L38" s="39"/>
      <c r="M38" s="38"/>
      <c r="N38" s="68"/>
    </row>
    <row r="39" spans="1:14" s="6" customFormat="1" ht="40.5" customHeight="1">
      <c r="A39" s="98" t="s">
        <v>198</v>
      </c>
      <c r="B39" s="99"/>
      <c r="C39" s="99"/>
      <c r="D39" s="99"/>
      <c r="E39" s="99"/>
      <c r="F39" s="99"/>
      <c r="G39" s="99"/>
      <c r="H39" s="70" t="s">
        <v>40</v>
      </c>
      <c r="I39" s="59" t="s">
        <v>221</v>
      </c>
      <c r="J39" s="59" t="s">
        <v>222</v>
      </c>
      <c r="K39" s="60">
        <f>K40+K41+K43</f>
        <v>1516.8000000000002</v>
      </c>
      <c r="L39" s="60">
        <f>L40+L41+L43</f>
        <v>617.79999999999995</v>
      </c>
      <c r="M39" s="60">
        <f>SUM(L39/K39*100)</f>
        <v>40.730485232067501</v>
      </c>
      <c r="N39" s="33"/>
    </row>
    <row r="40" spans="1:14" s="6" customFormat="1" ht="57.75" customHeight="1">
      <c r="A40" s="100" t="s">
        <v>199</v>
      </c>
      <c r="B40" s="46" t="s">
        <v>248</v>
      </c>
      <c r="C40" s="103">
        <v>100</v>
      </c>
      <c r="D40" s="61" t="s">
        <v>263</v>
      </c>
      <c r="E40" s="61" t="s">
        <v>263</v>
      </c>
      <c r="F40" s="62" t="s">
        <v>227</v>
      </c>
      <c r="G40" s="62" t="s">
        <v>265</v>
      </c>
      <c r="H40" s="46" t="s">
        <v>219</v>
      </c>
      <c r="I40" s="63" t="s">
        <v>221</v>
      </c>
      <c r="J40" s="63" t="s">
        <v>222</v>
      </c>
      <c r="K40" s="39">
        <v>715.6</v>
      </c>
      <c r="L40" s="39">
        <v>226.7</v>
      </c>
      <c r="M40" s="39">
        <f>SUM(L40/K40*100)</f>
        <v>31.679709334823919</v>
      </c>
      <c r="N40" s="28"/>
    </row>
    <row r="41" spans="1:14" s="6" customFormat="1" ht="82.5" customHeight="1">
      <c r="A41" s="101"/>
      <c r="B41" s="46" t="s">
        <v>249</v>
      </c>
      <c r="C41" s="104"/>
      <c r="D41" s="61" t="s">
        <v>263</v>
      </c>
      <c r="E41" s="61" t="s">
        <v>263</v>
      </c>
      <c r="F41" s="64" t="s">
        <v>198</v>
      </c>
      <c r="G41" s="62" t="s">
        <v>265</v>
      </c>
      <c r="H41" s="46" t="s">
        <v>220</v>
      </c>
      <c r="I41" s="63" t="s">
        <v>221</v>
      </c>
      <c r="J41" s="63" t="s">
        <v>222</v>
      </c>
      <c r="K41" s="39">
        <v>801.2</v>
      </c>
      <c r="L41" s="39">
        <v>391.1</v>
      </c>
      <c r="M41" s="39">
        <f>SUM(L41/K41*100)</f>
        <v>48.814278582126811</v>
      </c>
      <c r="N41" s="28"/>
    </row>
    <row r="42" spans="1:14" s="6" customFormat="1" ht="13.5" customHeight="1">
      <c r="A42" s="101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39"/>
      <c r="L42" s="39"/>
      <c r="M42" s="38"/>
      <c r="N42" s="28"/>
    </row>
    <row r="43" spans="1:14" s="6" customFormat="1" ht="12" customHeight="1">
      <c r="A43" s="102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39"/>
      <c r="L43" s="39"/>
      <c r="M43" s="38"/>
      <c r="N43" s="28"/>
    </row>
    <row r="44" spans="1:14" s="6" customFormat="1" ht="36.75" customHeight="1">
      <c r="A44" s="98" t="s">
        <v>201</v>
      </c>
      <c r="B44" s="99"/>
      <c r="C44" s="99"/>
      <c r="D44" s="99"/>
      <c r="E44" s="99"/>
      <c r="F44" s="99"/>
      <c r="G44" s="99"/>
      <c r="H44" s="72" t="s">
        <v>40</v>
      </c>
      <c r="I44" s="59" t="s">
        <v>221</v>
      </c>
      <c r="J44" s="59" t="s">
        <v>222</v>
      </c>
      <c r="K44" s="60">
        <f>K45+K46+K48</f>
        <v>2042</v>
      </c>
      <c r="L44" s="60">
        <f>L45+L46+L48</f>
        <v>755.1</v>
      </c>
      <c r="M44" s="60">
        <f>SUM(L44/K44*100)</f>
        <v>36.978452497551423</v>
      </c>
      <c r="N44" s="33"/>
    </row>
    <row r="45" spans="1:14" s="6" customFormat="1" ht="58.5" customHeight="1">
      <c r="A45" s="100" t="s">
        <v>200</v>
      </c>
      <c r="B45" s="62" t="s">
        <v>260</v>
      </c>
      <c r="C45" s="103">
        <v>100</v>
      </c>
      <c r="D45" s="61" t="s">
        <v>263</v>
      </c>
      <c r="E45" s="61" t="s">
        <v>263</v>
      </c>
      <c r="F45" s="62" t="s">
        <v>227</v>
      </c>
      <c r="G45" s="62" t="s">
        <v>265</v>
      </c>
      <c r="H45" s="46" t="s">
        <v>44</v>
      </c>
      <c r="I45" s="63" t="s">
        <v>221</v>
      </c>
      <c r="J45" s="63" t="s">
        <v>222</v>
      </c>
      <c r="K45" s="39">
        <v>1021</v>
      </c>
      <c r="L45" s="39">
        <v>280.10000000000002</v>
      </c>
      <c r="M45" s="39">
        <f t="shared" ref="M45:M46" si="5">SUM(L45/K45*100)</f>
        <v>27.433888344760042</v>
      </c>
      <c r="N45" s="28"/>
    </row>
    <row r="46" spans="1:14" s="6" customFormat="1" ht="85.5" customHeight="1">
      <c r="A46" s="101"/>
      <c r="B46" s="62" t="s">
        <v>235</v>
      </c>
      <c r="C46" s="104"/>
      <c r="D46" s="61" t="s">
        <v>263</v>
      </c>
      <c r="E46" s="61" t="s">
        <v>263</v>
      </c>
      <c r="F46" s="64" t="s">
        <v>201</v>
      </c>
      <c r="G46" s="62" t="s">
        <v>265</v>
      </c>
      <c r="H46" s="46" t="s">
        <v>44</v>
      </c>
      <c r="I46" s="63" t="s">
        <v>221</v>
      </c>
      <c r="J46" s="63" t="s">
        <v>222</v>
      </c>
      <c r="K46" s="39">
        <v>1021</v>
      </c>
      <c r="L46" s="39">
        <v>475</v>
      </c>
      <c r="M46" s="39">
        <f t="shared" si="5"/>
        <v>46.523016650342804</v>
      </c>
      <c r="N46" s="28"/>
    </row>
    <row r="47" spans="1:14" s="6" customFormat="1" ht="12" customHeight="1">
      <c r="A47" s="101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39"/>
      <c r="L47" s="39"/>
      <c r="M47" s="38"/>
      <c r="N47" s="28"/>
    </row>
    <row r="48" spans="1:14" s="6" customFormat="1" ht="12" customHeight="1">
      <c r="A48" s="102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39"/>
      <c r="L48" s="39"/>
      <c r="M48" s="38"/>
      <c r="N48" s="28"/>
    </row>
    <row r="49" spans="1:14" s="6" customFormat="1" ht="36.75" customHeight="1">
      <c r="A49" s="98" t="s">
        <v>203</v>
      </c>
      <c r="B49" s="99"/>
      <c r="C49" s="99"/>
      <c r="D49" s="99"/>
      <c r="E49" s="99"/>
      <c r="F49" s="99"/>
      <c r="G49" s="99"/>
      <c r="H49" s="74" t="s">
        <v>40</v>
      </c>
      <c r="I49" s="59" t="s">
        <v>221</v>
      </c>
      <c r="J49" s="59" t="s">
        <v>222</v>
      </c>
      <c r="K49" s="60">
        <f>K50+K51+K53</f>
        <v>2706.6</v>
      </c>
      <c r="L49" s="60">
        <f>L50+L51+L53</f>
        <v>1170.3</v>
      </c>
      <c r="M49" s="60">
        <f t="shared" ref="M49:M51" si="6">SUM(L49/K49*100)</f>
        <v>43.238749722899577</v>
      </c>
      <c r="N49" s="50"/>
    </row>
    <row r="50" spans="1:14" s="6" customFormat="1" ht="57" customHeight="1">
      <c r="A50" s="100" t="s">
        <v>202</v>
      </c>
      <c r="B50" s="37" t="s">
        <v>250</v>
      </c>
      <c r="C50" s="103">
        <v>100</v>
      </c>
      <c r="D50" s="61" t="s">
        <v>263</v>
      </c>
      <c r="E50" s="61" t="s">
        <v>263</v>
      </c>
      <c r="F50" s="62" t="s">
        <v>227</v>
      </c>
      <c r="G50" s="62" t="s">
        <v>265</v>
      </c>
      <c r="H50" s="46" t="s">
        <v>44</v>
      </c>
      <c r="I50" s="63" t="s">
        <v>221</v>
      </c>
      <c r="J50" s="63" t="s">
        <v>222</v>
      </c>
      <c r="K50" s="39">
        <v>1353.3</v>
      </c>
      <c r="L50" s="39">
        <v>468.7</v>
      </c>
      <c r="M50" s="39">
        <f t="shared" si="6"/>
        <v>34.633857976797458</v>
      </c>
      <c r="N50" s="28"/>
    </row>
    <row r="51" spans="1:14" s="6" customFormat="1" ht="84.75" customHeight="1">
      <c r="A51" s="101"/>
      <c r="B51" s="37" t="s">
        <v>246</v>
      </c>
      <c r="C51" s="104"/>
      <c r="D51" s="61" t="s">
        <v>263</v>
      </c>
      <c r="E51" s="61" t="s">
        <v>263</v>
      </c>
      <c r="F51" s="64" t="s">
        <v>203</v>
      </c>
      <c r="G51" s="62" t="s">
        <v>265</v>
      </c>
      <c r="H51" s="46" t="s">
        <v>44</v>
      </c>
      <c r="I51" s="63" t="s">
        <v>221</v>
      </c>
      <c r="J51" s="63" t="s">
        <v>222</v>
      </c>
      <c r="K51" s="39">
        <v>1353.3</v>
      </c>
      <c r="L51" s="39">
        <v>701.6</v>
      </c>
      <c r="M51" s="39">
        <f t="shared" si="6"/>
        <v>51.843641469001703</v>
      </c>
      <c r="N51" s="28"/>
    </row>
    <row r="52" spans="1:14" s="6" customFormat="1" ht="12" customHeight="1">
      <c r="A52" s="101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39"/>
      <c r="L52" s="39"/>
      <c r="M52" s="38"/>
      <c r="N52" s="28"/>
    </row>
    <row r="53" spans="1:14" s="6" customFormat="1" ht="12" customHeight="1">
      <c r="A53" s="102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39"/>
      <c r="L53" s="39"/>
      <c r="M53" s="38"/>
      <c r="N53" s="28"/>
    </row>
    <row r="54" spans="1:14" s="6" customFormat="1" ht="31.5" customHeight="1">
      <c r="A54" s="98" t="s">
        <v>205</v>
      </c>
      <c r="B54" s="99"/>
      <c r="C54" s="99"/>
      <c r="D54" s="99"/>
      <c r="E54" s="99"/>
      <c r="F54" s="99"/>
      <c r="G54" s="99"/>
      <c r="H54" s="74" t="s">
        <v>40</v>
      </c>
      <c r="I54" s="59" t="s">
        <v>221</v>
      </c>
      <c r="J54" s="59" t="s">
        <v>222</v>
      </c>
      <c r="K54" s="60">
        <f>K55+K56+K58</f>
        <v>988</v>
      </c>
      <c r="L54" s="60">
        <f>L55+L56+L58</f>
        <v>199.4</v>
      </c>
      <c r="M54" s="60">
        <f t="shared" ref="M54:M56" si="7">SUM(L54/K54*100)</f>
        <v>20.182186234817813</v>
      </c>
      <c r="N54" s="33"/>
    </row>
    <row r="55" spans="1:14" s="6" customFormat="1" ht="56.25" customHeight="1">
      <c r="A55" s="100" t="s">
        <v>204</v>
      </c>
      <c r="B55" s="37" t="s">
        <v>251</v>
      </c>
      <c r="C55" s="103">
        <v>100</v>
      </c>
      <c r="D55" s="61" t="s">
        <v>263</v>
      </c>
      <c r="E55" s="61" t="s">
        <v>263</v>
      </c>
      <c r="F55" s="62" t="s">
        <v>227</v>
      </c>
      <c r="G55" s="62" t="s">
        <v>265</v>
      </c>
      <c r="H55" s="46" t="s">
        <v>44</v>
      </c>
      <c r="I55" s="63" t="s">
        <v>221</v>
      </c>
      <c r="J55" s="63" t="s">
        <v>222</v>
      </c>
      <c r="K55" s="39">
        <v>494</v>
      </c>
      <c r="L55" s="39">
        <v>62.9</v>
      </c>
      <c r="M55" s="39">
        <f t="shared" si="7"/>
        <v>12.732793522267205</v>
      </c>
      <c r="N55" s="28"/>
    </row>
    <row r="56" spans="1:14" s="6" customFormat="1" ht="82.5" customHeight="1">
      <c r="A56" s="101"/>
      <c r="B56" s="37" t="s">
        <v>245</v>
      </c>
      <c r="C56" s="104"/>
      <c r="D56" s="61" t="s">
        <v>263</v>
      </c>
      <c r="E56" s="61" t="s">
        <v>263</v>
      </c>
      <c r="F56" s="64" t="s">
        <v>205</v>
      </c>
      <c r="G56" s="62" t="s">
        <v>265</v>
      </c>
      <c r="H56" s="46" t="s">
        <v>44</v>
      </c>
      <c r="I56" s="63" t="s">
        <v>221</v>
      </c>
      <c r="J56" s="63" t="s">
        <v>222</v>
      </c>
      <c r="K56" s="39">
        <v>494</v>
      </c>
      <c r="L56" s="39">
        <v>136.5</v>
      </c>
      <c r="M56" s="39">
        <f t="shared" si="7"/>
        <v>27.631578947368425</v>
      </c>
      <c r="N56" s="28"/>
    </row>
    <row r="57" spans="1:14" s="6" customFormat="1" ht="12" customHeight="1">
      <c r="A57" s="101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39"/>
      <c r="L57" s="39"/>
      <c r="M57" s="38"/>
      <c r="N57" s="28"/>
    </row>
    <row r="58" spans="1:14" s="6" customFormat="1" ht="12" customHeight="1">
      <c r="A58" s="102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39"/>
      <c r="L58" s="39"/>
      <c r="M58" s="38"/>
      <c r="N58" s="28"/>
    </row>
    <row r="59" spans="1:14" s="6" customFormat="1" ht="33.75" customHeight="1">
      <c r="A59" s="98" t="s">
        <v>207</v>
      </c>
      <c r="B59" s="99"/>
      <c r="C59" s="99"/>
      <c r="D59" s="99"/>
      <c r="E59" s="99"/>
      <c r="F59" s="99"/>
      <c r="G59" s="99"/>
      <c r="H59" s="72" t="s">
        <v>40</v>
      </c>
      <c r="I59" s="59" t="s">
        <v>221</v>
      </c>
      <c r="J59" s="59" t="s">
        <v>222</v>
      </c>
      <c r="K59" s="60">
        <f>K60+K61+K63</f>
        <v>1854.6</v>
      </c>
      <c r="L59" s="60">
        <f>L60+L61+L63</f>
        <v>770.3</v>
      </c>
      <c r="M59" s="60">
        <f t="shared" ref="M59:M61" si="8">SUM(L59/K59*100)</f>
        <v>41.53456270893993</v>
      </c>
      <c r="N59" s="50"/>
    </row>
    <row r="60" spans="1:14" s="6" customFormat="1" ht="58.5" customHeight="1">
      <c r="A60" s="100" t="s">
        <v>206</v>
      </c>
      <c r="B60" s="37" t="s">
        <v>259</v>
      </c>
      <c r="C60" s="103">
        <v>100</v>
      </c>
      <c r="D60" s="61" t="s">
        <v>263</v>
      </c>
      <c r="E60" s="61" t="s">
        <v>263</v>
      </c>
      <c r="F60" s="62" t="s">
        <v>227</v>
      </c>
      <c r="G60" s="62" t="s">
        <v>265</v>
      </c>
      <c r="H60" s="46" t="s">
        <v>44</v>
      </c>
      <c r="I60" s="63" t="s">
        <v>221</v>
      </c>
      <c r="J60" s="63" t="s">
        <v>222</v>
      </c>
      <c r="K60" s="39">
        <v>927.3</v>
      </c>
      <c r="L60" s="39">
        <v>296.2</v>
      </c>
      <c r="M60" s="39">
        <f t="shared" si="8"/>
        <v>31.942197778496713</v>
      </c>
      <c r="N60" s="37"/>
    </row>
    <row r="61" spans="1:14" s="6" customFormat="1" ht="86.25" customHeight="1">
      <c r="A61" s="101"/>
      <c r="B61" s="37" t="s">
        <v>236</v>
      </c>
      <c r="C61" s="104"/>
      <c r="D61" s="61" t="s">
        <v>263</v>
      </c>
      <c r="E61" s="61" t="s">
        <v>263</v>
      </c>
      <c r="F61" s="64" t="s">
        <v>207</v>
      </c>
      <c r="G61" s="62" t="s">
        <v>265</v>
      </c>
      <c r="H61" s="46" t="s">
        <v>44</v>
      </c>
      <c r="I61" s="63" t="s">
        <v>221</v>
      </c>
      <c r="J61" s="63" t="s">
        <v>222</v>
      </c>
      <c r="K61" s="39">
        <v>927.3</v>
      </c>
      <c r="L61" s="39">
        <v>474.1</v>
      </c>
      <c r="M61" s="39">
        <f t="shared" si="8"/>
        <v>51.126927639383155</v>
      </c>
      <c r="N61" s="28"/>
    </row>
    <row r="62" spans="1:14" s="6" customFormat="1" ht="12" customHeight="1">
      <c r="A62" s="101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39"/>
      <c r="L62" s="39"/>
      <c r="M62" s="38"/>
      <c r="N62" s="28"/>
    </row>
    <row r="63" spans="1:14" s="6" customFormat="1" ht="12" customHeight="1">
      <c r="A63" s="102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39"/>
      <c r="L63" s="39"/>
      <c r="M63" s="38"/>
      <c r="N63" s="28"/>
    </row>
    <row r="64" spans="1:14" s="6" customFormat="1" ht="30.75" customHeight="1">
      <c r="A64" s="98" t="s">
        <v>214</v>
      </c>
      <c r="B64" s="99"/>
      <c r="C64" s="99"/>
      <c r="D64" s="99"/>
      <c r="E64" s="99"/>
      <c r="F64" s="99"/>
      <c r="G64" s="99"/>
      <c r="H64" s="74" t="s">
        <v>40</v>
      </c>
      <c r="I64" s="59" t="s">
        <v>221</v>
      </c>
      <c r="J64" s="59" t="s">
        <v>222</v>
      </c>
      <c r="K64" s="60">
        <f>K65+K66+K68</f>
        <v>1308.4670000000001</v>
      </c>
      <c r="L64" s="60">
        <f>L65+L66+L68</f>
        <v>475.2</v>
      </c>
      <c r="M64" s="60">
        <f t="shared" ref="M64:M66" si="9">SUM(L64/K64*100)</f>
        <v>36.31730872845857</v>
      </c>
      <c r="N64" s="33"/>
    </row>
    <row r="65" spans="1:14" s="6" customFormat="1" ht="59.25" customHeight="1">
      <c r="A65" s="100" t="s">
        <v>208</v>
      </c>
      <c r="B65" s="37" t="s">
        <v>252</v>
      </c>
      <c r="C65" s="103">
        <v>100</v>
      </c>
      <c r="D65" s="61" t="s">
        <v>263</v>
      </c>
      <c r="E65" s="61" t="s">
        <v>263</v>
      </c>
      <c r="F65" s="62" t="s">
        <v>227</v>
      </c>
      <c r="G65" s="62" t="s">
        <v>265</v>
      </c>
      <c r="H65" s="46" t="s">
        <v>44</v>
      </c>
      <c r="I65" s="63" t="s">
        <v>221</v>
      </c>
      <c r="J65" s="63" t="s">
        <v>222</v>
      </c>
      <c r="K65" s="39">
        <v>574</v>
      </c>
      <c r="L65" s="39">
        <v>138</v>
      </c>
      <c r="M65" s="39">
        <f t="shared" si="9"/>
        <v>24.041811846689896</v>
      </c>
      <c r="N65" s="28"/>
    </row>
    <row r="66" spans="1:14" s="6" customFormat="1" ht="78.75" customHeight="1">
      <c r="A66" s="101"/>
      <c r="B66" s="37" t="s">
        <v>237</v>
      </c>
      <c r="C66" s="104"/>
      <c r="D66" s="61" t="s">
        <v>263</v>
      </c>
      <c r="E66" s="61" t="s">
        <v>263</v>
      </c>
      <c r="F66" s="64" t="s">
        <v>214</v>
      </c>
      <c r="G66" s="62" t="s">
        <v>265</v>
      </c>
      <c r="H66" s="46" t="s">
        <v>44</v>
      </c>
      <c r="I66" s="63" t="s">
        <v>221</v>
      </c>
      <c r="J66" s="63" t="s">
        <v>222</v>
      </c>
      <c r="K66" s="39">
        <v>734.46699999999998</v>
      </c>
      <c r="L66" s="39">
        <v>337.2</v>
      </c>
      <c r="M66" s="39">
        <f t="shared" si="9"/>
        <v>45.910844190412917</v>
      </c>
      <c r="N66" s="28"/>
    </row>
    <row r="67" spans="1:14" s="6" customFormat="1" ht="12" customHeight="1">
      <c r="A67" s="101"/>
      <c r="B67" s="62"/>
      <c r="C67" s="65"/>
      <c r="D67" s="61"/>
      <c r="E67" s="61"/>
      <c r="F67" s="64"/>
      <c r="G67" s="62"/>
      <c r="H67" s="65"/>
      <c r="I67" s="63"/>
      <c r="J67" s="63"/>
      <c r="K67" s="39"/>
      <c r="L67" s="39"/>
      <c r="M67" s="38"/>
      <c r="N67" s="28"/>
    </row>
    <row r="68" spans="1:14" s="6" customFormat="1" ht="12" customHeight="1">
      <c r="A68" s="102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39"/>
      <c r="L68" s="39"/>
      <c r="M68" s="38"/>
      <c r="N68" s="28"/>
    </row>
    <row r="69" spans="1:14" s="6" customFormat="1" ht="33" customHeight="1">
      <c r="A69" s="98" t="s">
        <v>215</v>
      </c>
      <c r="B69" s="99"/>
      <c r="C69" s="99"/>
      <c r="D69" s="99"/>
      <c r="E69" s="99"/>
      <c r="F69" s="99"/>
      <c r="G69" s="99"/>
      <c r="H69" s="70" t="s">
        <v>40</v>
      </c>
      <c r="I69" s="59" t="s">
        <v>221</v>
      </c>
      <c r="J69" s="59" t="s">
        <v>222</v>
      </c>
      <c r="K69" s="60">
        <f>K70+K71+K73</f>
        <v>1536.2800000000002</v>
      </c>
      <c r="L69" s="60">
        <f>L70+L71+L73</f>
        <v>455.2</v>
      </c>
      <c r="M69" s="60">
        <f t="shared" ref="M69:M71" si="10">SUM(L69/K69*100)</f>
        <v>29.630015361783002</v>
      </c>
      <c r="N69" s="67"/>
    </row>
    <row r="70" spans="1:14" s="6" customFormat="1" ht="58.5" customHeight="1">
      <c r="A70" s="100" t="s">
        <v>210</v>
      </c>
      <c r="B70" s="37" t="s">
        <v>262</v>
      </c>
      <c r="C70" s="103">
        <v>100</v>
      </c>
      <c r="D70" s="61" t="s">
        <v>263</v>
      </c>
      <c r="E70" s="61" t="s">
        <v>263</v>
      </c>
      <c r="F70" s="62" t="s">
        <v>227</v>
      </c>
      <c r="G70" s="62" t="s">
        <v>265</v>
      </c>
      <c r="H70" s="46" t="s">
        <v>44</v>
      </c>
      <c r="I70" s="63" t="s">
        <v>221</v>
      </c>
      <c r="J70" s="63" t="s">
        <v>222</v>
      </c>
      <c r="K70" s="39">
        <v>661.7</v>
      </c>
      <c r="L70" s="39">
        <v>146.80000000000001</v>
      </c>
      <c r="M70" s="39">
        <f t="shared" si="10"/>
        <v>22.185280338521991</v>
      </c>
      <c r="N70" s="68"/>
    </row>
    <row r="71" spans="1:14" s="6" customFormat="1" ht="85.5" customHeight="1">
      <c r="A71" s="101"/>
      <c r="B71" s="37" t="s">
        <v>238</v>
      </c>
      <c r="C71" s="104"/>
      <c r="D71" s="61" t="s">
        <v>263</v>
      </c>
      <c r="E71" s="61" t="s">
        <v>263</v>
      </c>
      <c r="F71" s="64" t="s">
        <v>215</v>
      </c>
      <c r="G71" s="62" t="s">
        <v>265</v>
      </c>
      <c r="H71" s="46" t="s">
        <v>44</v>
      </c>
      <c r="I71" s="63" t="s">
        <v>221</v>
      </c>
      <c r="J71" s="63" t="s">
        <v>222</v>
      </c>
      <c r="K71" s="39">
        <v>874.58</v>
      </c>
      <c r="L71" s="39">
        <v>308.39999999999998</v>
      </c>
      <c r="M71" s="39">
        <f t="shared" si="10"/>
        <v>35.262640353083761</v>
      </c>
      <c r="N71" s="68"/>
    </row>
    <row r="72" spans="1:14" s="6" customFormat="1" ht="12" customHeight="1">
      <c r="A72" s="101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39"/>
      <c r="L72" s="39"/>
      <c r="M72" s="38"/>
      <c r="N72" s="68"/>
    </row>
    <row r="73" spans="1:14" s="6" customFormat="1" ht="12" customHeight="1">
      <c r="A73" s="102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39"/>
      <c r="L73" s="39"/>
      <c r="M73" s="38"/>
      <c r="N73" s="68"/>
    </row>
    <row r="74" spans="1:14" s="6" customFormat="1" ht="42.75" customHeight="1">
      <c r="A74" s="98" t="s">
        <v>226</v>
      </c>
      <c r="B74" s="99"/>
      <c r="C74" s="99"/>
      <c r="D74" s="99"/>
      <c r="E74" s="99"/>
      <c r="F74" s="99"/>
      <c r="G74" s="99"/>
      <c r="H74" s="69" t="s">
        <v>40</v>
      </c>
      <c r="I74" s="59" t="s">
        <v>221</v>
      </c>
      <c r="J74" s="59" t="s">
        <v>222</v>
      </c>
      <c r="K74" s="60">
        <f>K75+K76+K78</f>
        <v>1381.4</v>
      </c>
      <c r="L74" s="60">
        <f>L75+L76+L78</f>
        <v>429.2</v>
      </c>
      <c r="M74" s="60">
        <f t="shared" ref="M74:M76" si="11">SUM(L74/K74*100)</f>
        <v>31.069929057477918</v>
      </c>
      <c r="N74" s="50"/>
    </row>
    <row r="75" spans="1:14" s="6" customFormat="1" ht="60.75" customHeight="1">
      <c r="A75" s="100" t="s">
        <v>209</v>
      </c>
      <c r="B75" s="46" t="s">
        <v>261</v>
      </c>
      <c r="C75" s="103">
        <v>100</v>
      </c>
      <c r="D75" s="61" t="s">
        <v>263</v>
      </c>
      <c r="E75" s="61" t="s">
        <v>263</v>
      </c>
      <c r="F75" s="62" t="s">
        <v>227</v>
      </c>
      <c r="G75" s="62" t="s">
        <v>265</v>
      </c>
      <c r="H75" s="46" t="s">
        <v>219</v>
      </c>
      <c r="I75" s="63" t="s">
        <v>221</v>
      </c>
      <c r="J75" s="63" t="s">
        <v>222</v>
      </c>
      <c r="K75" s="39">
        <v>690.7</v>
      </c>
      <c r="L75" s="39">
        <v>212.6</v>
      </c>
      <c r="M75" s="39">
        <f t="shared" si="11"/>
        <v>30.780367742869551</v>
      </c>
      <c r="N75" s="28"/>
    </row>
    <row r="76" spans="1:14" s="6" customFormat="1" ht="82.5" customHeight="1">
      <c r="A76" s="101"/>
      <c r="B76" s="46" t="s">
        <v>244</v>
      </c>
      <c r="C76" s="104"/>
      <c r="D76" s="61" t="s">
        <v>263</v>
      </c>
      <c r="E76" s="61" t="s">
        <v>263</v>
      </c>
      <c r="F76" s="64" t="s">
        <v>226</v>
      </c>
      <c r="G76" s="62" t="s">
        <v>265</v>
      </c>
      <c r="H76" s="46" t="s">
        <v>225</v>
      </c>
      <c r="I76" s="63" t="s">
        <v>221</v>
      </c>
      <c r="J76" s="63" t="s">
        <v>222</v>
      </c>
      <c r="K76" s="39">
        <v>690.7</v>
      </c>
      <c r="L76" s="39">
        <v>216.6</v>
      </c>
      <c r="M76" s="39">
        <f t="shared" si="11"/>
        <v>31.359490372086285</v>
      </c>
      <c r="N76" s="28"/>
    </row>
    <row r="77" spans="1:14" s="6" customFormat="1" ht="12" customHeight="1">
      <c r="A77" s="101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39"/>
      <c r="L77" s="39"/>
      <c r="M77" s="38"/>
      <c r="N77" s="28"/>
    </row>
    <row r="78" spans="1:14" s="6" customFormat="1" ht="12" customHeight="1">
      <c r="A78" s="102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39"/>
      <c r="L78" s="39"/>
      <c r="M78" s="38"/>
      <c r="N78" s="28"/>
    </row>
    <row r="79" spans="1:14" s="6" customFormat="1" ht="29.25" customHeight="1">
      <c r="A79" s="98" t="s">
        <v>216</v>
      </c>
      <c r="B79" s="99"/>
      <c r="C79" s="99"/>
      <c r="D79" s="99"/>
      <c r="E79" s="99"/>
      <c r="F79" s="99"/>
      <c r="G79" s="99"/>
      <c r="H79" s="70" t="s">
        <v>40</v>
      </c>
      <c r="I79" s="59" t="s">
        <v>221</v>
      </c>
      <c r="J79" s="59" t="s">
        <v>222</v>
      </c>
      <c r="K79" s="60">
        <f>K80+K81+K83</f>
        <v>1688.6</v>
      </c>
      <c r="L79" s="60">
        <f>L80+L81+L83</f>
        <v>698.1</v>
      </c>
      <c r="M79" s="60">
        <f t="shared" ref="M79:M81" si="12">SUM(L79/K79*100)</f>
        <v>41.341940068695962</v>
      </c>
      <c r="N79" s="33"/>
    </row>
    <row r="80" spans="1:14" s="6" customFormat="1" ht="59.25" customHeight="1">
      <c r="A80" s="100" t="s">
        <v>211</v>
      </c>
      <c r="B80" s="37" t="s">
        <v>253</v>
      </c>
      <c r="C80" s="103">
        <v>100</v>
      </c>
      <c r="D80" s="61" t="s">
        <v>263</v>
      </c>
      <c r="E80" s="61" t="s">
        <v>263</v>
      </c>
      <c r="F80" s="62" t="s">
        <v>227</v>
      </c>
      <c r="G80" s="62" t="s">
        <v>265</v>
      </c>
      <c r="H80" s="46" t="s">
        <v>44</v>
      </c>
      <c r="I80" s="63" t="s">
        <v>221</v>
      </c>
      <c r="J80" s="63" t="s">
        <v>222</v>
      </c>
      <c r="K80" s="39">
        <v>844.3</v>
      </c>
      <c r="L80" s="39">
        <v>336.8</v>
      </c>
      <c r="M80" s="39">
        <f t="shared" si="12"/>
        <v>39.891033992656645</v>
      </c>
      <c r="N80" s="28"/>
    </row>
    <row r="81" spans="1:14" s="6" customFormat="1" ht="81.75" customHeight="1">
      <c r="A81" s="101"/>
      <c r="B81" s="37" t="s">
        <v>239</v>
      </c>
      <c r="C81" s="104"/>
      <c r="D81" s="61" t="s">
        <v>263</v>
      </c>
      <c r="E81" s="61" t="s">
        <v>263</v>
      </c>
      <c r="F81" s="64" t="s">
        <v>216</v>
      </c>
      <c r="G81" s="62" t="s">
        <v>265</v>
      </c>
      <c r="H81" s="46" t="s">
        <v>44</v>
      </c>
      <c r="I81" s="63" t="s">
        <v>221</v>
      </c>
      <c r="J81" s="63" t="s">
        <v>222</v>
      </c>
      <c r="K81" s="39">
        <v>844.3</v>
      </c>
      <c r="L81" s="39">
        <v>361.3</v>
      </c>
      <c r="M81" s="39">
        <f t="shared" si="12"/>
        <v>42.792846144735286</v>
      </c>
      <c r="N81" s="28"/>
    </row>
    <row r="82" spans="1:14" s="6" customFormat="1" ht="12" customHeight="1">
      <c r="A82" s="101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39"/>
      <c r="L82" s="39"/>
      <c r="M82" s="38"/>
      <c r="N82" s="28"/>
    </row>
    <row r="83" spans="1:14" s="6" customFormat="1" ht="12" customHeight="1">
      <c r="A83" s="102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39"/>
      <c r="L83" s="39"/>
      <c r="M83" s="38"/>
      <c r="N83" s="28"/>
    </row>
    <row r="84" spans="1:14" s="6" customFormat="1" ht="15" customHeight="1">
      <c r="A84" s="98" t="s">
        <v>217</v>
      </c>
      <c r="B84" s="99"/>
      <c r="C84" s="99"/>
      <c r="D84" s="99"/>
      <c r="E84" s="99"/>
      <c r="F84" s="99"/>
      <c r="G84" s="99"/>
      <c r="H84" s="71" t="s">
        <v>40</v>
      </c>
      <c r="I84" s="59" t="s">
        <v>221</v>
      </c>
      <c r="J84" s="59" t="s">
        <v>222</v>
      </c>
      <c r="K84" s="60">
        <f>K85+K86+K88</f>
        <v>1840.4</v>
      </c>
      <c r="L84" s="60">
        <f>L85+L86+L88</f>
        <v>542</v>
      </c>
      <c r="M84" s="60">
        <f t="shared" ref="M84:M86" si="13">SUM(L84/K84*100)</f>
        <v>29.450119539230602</v>
      </c>
      <c r="N84" s="33"/>
    </row>
    <row r="85" spans="1:14" s="6" customFormat="1" ht="59.25" customHeight="1">
      <c r="A85" s="100" t="s">
        <v>212</v>
      </c>
      <c r="B85" s="37" t="s">
        <v>254</v>
      </c>
      <c r="C85" s="103">
        <v>100</v>
      </c>
      <c r="D85" s="61" t="s">
        <v>263</v>
      </c>
      <c r="E85" s="61" t="s">
        <v>263</v>
      </c>
      <c r="F85" s="62" t="s">
        <v>227</v>
      </c>
      <c r="G85" s="62" t="s">
        <v>265</v>
      </c>
      <c r="H85" s="46" t="s">
        <v>44</v>
      </c>
      <c r="I85" s="63" t="s">
        <v>221</v>
      </c>
      <c r="J85" s="63" t="s">
        <v>222</v>
      </c>
      <c r="K85" s="39">
        <v>920.2</v>
      </c>
      <c r="L85" s="39">
        <v>165.2</v>
      </c>
      <c r="M85" s="39">
        <f t="shared" si="13"/>
        <v>17.952618995870463</v>
      </c>
      <c r="N85" s="28"/>
    </row>
    <row r="86" spans="1:14" s="6" customFormat="1" ht="80.25" customHeight="1">
      <c r="A86" s="101"/>
      <c r="B86" s="37" t="s">
        <v>240</v>
      </c>
      <c r="C86" s="104"/>
      <c r="D86" s="61" t="s">
        <v>263</v>
      </c>
      <c r="E86" s="61" t="s">
        <v>263</v>
      </c>
      <c r="F86" s="64" t="s">
        <v>229</v>
      </c>
      <c r="G86" s="62" t="s">
        <v>265</v>
      </c>
      <c r="H86" s="46" t="s">
        <v>44</v>
      </c>
      <c r="I86" s="63" t="s">
        <v>221</v>
      </c>
      <c r="J86" s="63" t="s">
        <v>222</v>
      </c>
      <c r="K86" s="39">
        <v>920.2</v>
      </c>
      <c r="L86" s="39">
        <v>376.8</v>
      </c>
      <c r="M86" s="39">
        <f t="shared" si="13"/>
        <v>40.947620082590738</v>
      </c>
      <c r="N86" s="28"/>
    </row>
    <row r="87" spans="1:14" s="6" customFormat="1" ht="12" customHeight="1">
      <c r="A87" s="101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39"/>
      <c r="L87" s="39"/>
      <c r="M87" s="38"/>
      <c r="N87" s="28"/>
    </row>
    <row r="88" spans="1:14" s="6" customFormat="1" ht="12" customHeight="1">
      <c r="A88" s="102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39"/>
      <c r="L88" s="39"/>
      <c r="M88" s="38"/>
      <c r="N88" s="28"/>
    </row>
    <row r="89" spans="1:14" s="6" customFormat="1" ht="27" customHeight="1">
      <c r="A89" s="98" t="s">
        <v>218</v>
      </c>
      <c r="B89" s="99"/>
      <c r="C89" s="99"/>
      <c r="D89" s="99"/>
      <c r="E89" s="99"/>
      <c r="F89" s="99"/>
      <c r="G89" s="99"/>
      <c r="H89" s="74" t="s">
        <v>40</v>
      </c>
      <c r="I89" s="59" t="s">
        <v>221</v>
      </c>
      <c r="J89" s="59" t="s">
        <v>222</v>
      </c>
      <c r="K89" s="60">
        <f>K90+K91+K93</f>
        <v>1240.4000000000001</v>
      </c>
      <c r="L89" s="60">
        <f>L90+L91+L93</f>
        <v>268.60000000000002</v>
      </c>
      <c r="M89" s="60">
        <f t="shared" ref="M89:M91" si="14">SUM(L89/K89*100)</f>
        <v>21.654305062882941</v>
      </c>
      <c r="N89" s="33"/>
    </row>
    <row r="90" spans="1:14" s="6" customFormat="1" ht="59.25" customHeight="1">
      <c r="A90" s="100" t="s">
        <v>213</v>
      </c>
      <c r="B90" s="37" t="s">
        <v>255</v>
      </c>
      <c r="C90" s="103">
        <v>100</v>
      </c>
      <c r="D90" s="61" t="s">
        <v>263</v>
      </c>
      <c r="E90" s="61" t="s">
        <v>263</v>
      </c>
      <c r="F90" s="62" t="s">
        <v>227</v>
      </c>
      <c r="G90" s="62" t="s">
        <v>265</v>
      </c>
      <c r="H90" s="46" t="s">
        <v>44</v>
      </c>
      <c r="I90" s="63" t="s">
        <v>221</v>
      </c>
      <c r="J90" s="63" t="s">
        <v>222</v>
      </c>
      <c r="K90" s="39">
        <v>620.20000000000005</v>
      </c>
      <c r="L90" s="39">
        <v>127.7</v>
      </c>
      <c r="M90" s="39">
        <f t="shared" si="14"/>
        <v>20.590132215414382</v>
      </c>
      <c r="N90" s="28"/>
    </row>
    <row r="91" spans="1:14" s="6" customFormat="1" ht="83.25" customHeight="1">
      <c r="A91" s="101"/>
      <c r="B91" s="37" t="s">
        <v>242</v>
      </c>
      <c r="C91" s="104"/>
      <c r="D91" s="61" t="s">
        <v>263</v>
      </c>
      <c r="E91" s="61" t="s">
        <v>263</v>
      </c>
      <c r="F91" s="64" t="s">
        <v>218</v>
      </c>
      <c r="G91" s="62" t="s">
        <v>265</v>
      </c>
      <c r="H91" s="46" t="s">
        <v>44</v>
      </c>
      <c r="I91" s="63" t="s">
        <v>221</v>
      </c>
      <c r="J91" s="63" t="s">
        <v>222</v>
      </c>
      <c r="K91" s="39">
        <v>620.20000000000005</v>
      </c>
      <c r="L91" s="39">
        <v>140.9</v>
      </c>
      <c r="M91" s="39">
        <f t="shared" si="14"/>
        <v>22.718477910351499</v>
      </c>
      <c r="N91" s="28"/>
    </row>
    <row r="92" spans="1:14" s="6" customFormat="1" ht="12" customHeight="1">
      <c r="A92" s="102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77" t="s">
        <v>139</v>
      </c>
      <c r="B94" s="84"/>
      <c r="C94" s="84"/>
      <c r="D94" s="84"/>
      <c r="E94" s="84"/>
      <c r="F94" s="84"/>
      <c r="G94" s="84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77" t="s">
        <v>46</v>
      </c>
      <c r="B95" s="84"/>
      <c r="C95" s="84"/>
      <c r="D95" s="84"/>
      <c r="E95" s="84"/>
      <c r="F95" s="84"/>
      <c r="G95" s="84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77" t="s">
        <v>140</v>
      </c>
      <c r="B99" s="84"/>
      <c r="C99" s="84"/>
      <c r="D99" s="84"/>
      <c r="E99" s="84"/>
      <c r="F99" s="84"/>
      <c r="G99" s="84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77" t="s">
        <v>46</v>
      </c>
      <c r="B100" s="84"/>
      <c r="C100" s="84"/>
      <c r="D100" s="84"/>
      <c r="E100" s="84"/>
      <c r="F100" s="84"/>
      <c r="G100" s="84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77" t="s">
        <v>52</v>
      </c>
      <c r="B104" s="84"/>
      <c r="C104" s="84"/>
      <c r="D104" s="84"/>
      <c r="E104" s="84"/>
      <c r="F104" s="84"/>
      <c r="G104" s="84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77" t="s">
        <v>46</v>
      </c>
      <c r="B105" s="84"/>
      <c r="C105" s="84"/>
      <c r="D105" s="84"/>
      <c r="E105" s="84"/>
      <c r="F105" s="84"/>
      <c r="G105" s="84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77" t="s">
        <v>141</v>
      </c>
      <c r="B109" s="84"/>
      <c r="C109" s="84"/>
      <c r="D109" s="84"/>
      <c r="E109" s="84"/>
      <c r="F109" s="84"/>
      <c r="G109" s="84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77" t="s">
        <v>46</v>
      </c>
      <c r="B110" s="84"/>
      <c r="C110" s="84"/>
      <c r="D110" s="84"/>
      <c r="E110" s="84"/>
      <c r="F110" s="84"/>
      <c r="G110" s="84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77" t="s">
        <v>53</v>
      </c>
      <c r="B114" s="84"/>
      <c r="C114" s="84"/>
      <c r="D114" s="84"/>
      <c r="E114" s="84"/>
      <c r="F114" s="84"/>
      <c r="G114" s="84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77" t="s">
        <v>46</v>
      </c>
      <c r="B115" s="84"/>
      <c r="C115" s="84"/>
      <c r="D115" s="84"/>
      <c r="E115" s="84"/>
      <c r="F115" s="84"/>
      <c r="G115" s="84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A85:A88"/>
    <mergeCell ref="A40:A43"/>
    <mergeCell ref="A30:A33"/>
    <mergeCell ref="A35:A38"/>
    <mergeCell ref="A45:A48"/>
    <mergeCell ref="A50:A53"/>
    <mergeCell ref="A55:A58"/>
    <mergeCell ref="A60:A63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95:G95"/>
    <mergeCell ref="A94:G94"/>
    <mergeCell ref="A104:G104"/>
    <mergeCell ref="A105:G105"/>
    <mergeCell ref="A100:G100"/>
    <mergeCell ref="A99:G99"/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8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</row>
    <row r="2" spans="2:167" ht="27" customHeight="1">
      <c r="B2" s="87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</row>
    <row r="3" spans="2:167" ht="27" customHeight="1">
      <c r="B3" s="87" t="s">
        <v>56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</row>
    <row r="4" spans="2:167" s="10" customFormat="1" ht="39" customHeight="1">
      <c r="B4" s="87" t="s">
        <v>57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</row>
    <row r="5" spans="2:167" ht="13.5" customHeight="1">
      <c r="B5" s="109" t="s">
        <v>142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9" t="s">
        <v>143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9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7" t="s">
        <v>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</row>
    <row r="12" spans="2:167" s="10" customFormat="1" ht="27" customHeight="1">
      <c r="B12" s="87" t="s">
        <v>62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</row>
    <row r="13" spans="2:167" ht="51" customHeight="1">
      <c r="B13" s="87" t="s">
        <v>63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</row>
    <row r="14" spans="2:167" ht="51" customHeight="1">
      <c r="B14" s="87" t="s">
        <v>64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</row>
    <row r="15" spans="2:167" ht="39" customHeight="1">
      <c r="B15" s="87" t="s">
        <v>65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</row>
    <row r="16" spans="2:167" ht="27" customHeight="1">
      <c r="B16" s="87" t="s">
        <v>72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</row>
    <row r="17" spans="2:167" ht="27" customHeight="1">
      <c r="B17" s="87" t="s">
        <v>73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7" t="s">
        <v>68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</row>
    <row r="21" spans="2:167" ht="27" customHeight="1">
      <c r="B21" s="87" t="s">
        <v>69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2019-07-05T08:45:53Z</cp:lastPrinted>
  <dcterms:created xsi:type="dcterms:W3CDTF">2011-01-28T08:18:11Z</dcterms:created>
  <dcterms:modified xsi:type="dcterms:W3CDTF">2019-07-05T08:59:22Z</dcterms:modified>
</cp:coreProperties>
</file>