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600" windowHeight="9975" activeTab="2"/>
  </bookViews>
  <sheets>
    <sheet name="Таблица 1" sheetId="1" r:id="rId1"/>
    <sheet name="Таблица 2" sheetId="2" r:id="rId2"/>
    <sheet name="Таблица 3" sheetId="3" r:id="rId3"/>
  </sheets>
  <externalReferences>
    <externalReference r:id="rId6"/>
  </externalReferences>
  <definedNames>
    <definedName name="_xlnm.Print_Titles" localSheetId="2">'Таблица 3'!$3:$9</definedName>
  </definedNames>
  <calcPr fullCalcOnLoad="1"/>
</workbook>
</file>

<file path=xl/sharedStrings.xml><?xml version="1.0" encoding="utf-8"?>
<sst xmlns="http://schemas.openxmlformats.org/spreadsheetml/2006/main" count="386" uniqueCount="228">
  <si>
    <t>Таблица 2</t>
  </si>
  <si>
    <t>Ответственный исполнитель (ОИВ), соисполнитель, участник</t>
  </si>
  <si>
    <t>Срок реализации</t>
  </si>
  <si>
    <t>Годы реализа-ции</t>
  </si>
  <si>
    <t>Оценка расходов (тыс. руб., в ценах соответствующих лет)</t>
  </si>
  <si>
    <t>Всего</t>
  </si>
  <si>
    <t>Федеральный бюджет</t>
  </si>
  <si>
    <t>Областной бюджет Ленинградской области</t>
  </si>
  <si>
    <t xml:space="preserve">Местный бюджет </t>
  </si>
  <si>
    <t>Прочие источники финансирования</t>
  </si>
  <si>
    <t>Итого</t>
  </si>
  <si>
    <t>Таблица 1</t>
  </si>
  <si>
    <t>Показатель (индикатор) (наименование)</t>
  </si>
  <si>
    <t>Ед. изме-рения</t>
  </si>
  <si>
    <t>Значения показателей</t>
  </si>
  <si>
    <t>единиц</t>
  </si>
  <si>
    <t>%</t>
  </si>
  <si>
    <t>№ п/п</t>
  </si>
  <si>
    <t>Наименование подпрограммы, основного мероприятия</t>
  </si>
  <si>
    <t>Ответственный за реализацию</t>
  </si>
  <si>
    <t>Год</t>
  </si>
  <si>
    <t>начала реализации</t>
  </si>
  <si>
    <t>окончания реализации</t>
  </si>
  <si>
    <t>Последствия нереализации</t>
  </si>
  <si>
    <t>Показатели муниципальной программы (подпрограммы, основного мероприятия)</t>
  </si>
  <si>
    <t>Основное мероприятие 1. Развитие отраслей растениеводства</t>
  </si>
  <si>
    <t xml:space="preserve">Основное мероприятие 2. Поддержка крестьянских (фермерских) хозяйств </t>
  </si>
  <si>
    <t>Основное мероприятие 3. Проведение конкурсов профессионального мастерства</t>
  </si>
  <si>
    <t>Сокращение объемов производства крестьянскими (фермерскими) хозяйствами</t>
  </si>
  <si>
    <t>Сокращение объемов производства картофеля в Волосовском районе</t>
  </si>
  <si>
    <t>Отсутствие возможности обмена опытом, продвижения значимых достижений и знаний в сельском хозяйстве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</si>
  <si>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</si>
  <si>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</si>
  <si>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</si>
  <si>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</si>
  <si>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</si>
  <si>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</si>
  <si>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кол-во</t>
  </si>
  <si>
    <t>Доля прибыльных сельскохозяйственных организаций в общем их числе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</si>
  <si>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</si>
  <si>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</si>
  <si>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Подпрограмма 3. "Развитие малого, среднего предпринимательства и потребительского рынка Волосовского муниципального района Ленинградской области"</t>
  </si>
  <si>
    <t xml:space="preserve">Основное мероприятие 1. Имущественная поддержка субъектов малого и среднего бизнеса </t>
  </si>
  <si>
    <t>Основное мероприятие 2. Информационная, консультационная поддержка субъектов малого и среднего предпринимательства</t>
  </si>
  <si>
    <t>Основное мероприятие 3. Содействие в продвижении продукции (работ, услуг) субъектов малого и среднего предпринимательства на товарные рынки</t>
  </si>
  <si>
    <t>В соответствии с законодательством</t>
  </si>
  <si>
    <t>Отсутствие возможности доступными средствами и своевременно получать необходимую информацию для ведения предпринимательской деятельности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</si>
  <si>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</si>
  <si>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</si>
  <si>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 xml:space="preserve">Наименование муниципальной программы, основного мероприятия </t>
  </si>
  <si>
    <t>Муниципальная программа "Устойчивое развитие Волосовского муниципального района Ленинградской области"</t>
  </si>
  <si>
    <t>Начало реализа-ции</t>
  </si>
  <si>
    <t>Конец реализа-ции</t>
  </si>
  <si>
    <t>Таблица 3</t>
  </si>
  <si>
    <t>Распространение экологически вредной деятельности по несанкционированному размещению отходов производства и потребления</t>
  </si>
  <si>
    <t>Ухудшение уровня благоустройства и санитарного состояния на территории Волосовского муниципального района</t>
  </si>
  <si>
    <t xml:space="preserve">Снижение уровеня экологической культуры населения Волосовского муниципального района. Сокращение количество школьников и подростков, вовлеченных в сферу экологического воспитания
</t>
  </si>
  <si>
    <t>Количество утилизированных люминесцентных ламп</t>
  </si>
  <si>
    <t xml:space="preserve">Количество ликвидированных несанкционированных свалок </t>
  </si>
  <si>
    <t>тыс. чел.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</si>
  <si>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</si>
  <si>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</si>
  <si>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</si>
  <si>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</si>
  <si>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</si>
  <si>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</si>
  <si>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не отвечающих нормативным требованиям, от общей протяженности муниципальных автомобильных  дорог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</si>
  <si>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</si>
  <si>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Отсутствие строительства автомобильных дорог муниципального значения. Сохранение числа сельских населенных  пунктов,  не имеющих устойчивой связи с региональными автомобильными дорогами.</t>
  </si>
  <si>
    <t>Сокращение числа дорог, в отношении которых проводился текущий и капитальный ремонт. Сокращение числа муниципальных автомобильных дорог, отвечающих нормативным требованиям.</t>
  </si>
  <si>
    <t xml:space="preserve">Не проведение мероприятий по зимнему и летнему содержанию  муниципальных автомобильных дорог. </t>
  </si>
  <si>
    <t>Итого:</t>
  </si>
  <si>
    <t>Основное мероприятие 2. Улучшение экологической обстановки на территории района</t>
  </si>
  <si>
    <t>Основное мероприятие 2. Ремонт автомобильных дорог муниципального значения</t>
  </si>
  <si>
    <t>Основное мероприятие 3. Содержание автомобильных дорог муниципального значения</t>
  </si>
  <si>
    <t>Ухудшение физического здоровья населения. Неудовлетворение потребности населения сельской местности в современных спортивных сооружениях</t>
  </si>
  <si>
    <t>Производство  рыбы  в открытых бассейнах</t>
  </si>
  <si>
    <t>Основное мероприятие 4. Осуществление отдельных государственных полномочий Ленинградской области по поддержке сельскохозяйственного производства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</si>
  <si>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</si>
  <si>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Подпрограмма №3 "Развитие малого, среднего предпринимательства и потребительского рынка Волосовского муниципального района Ленинградской области"</t>
  </si>
  <si>
    <t>0</t>
  </si>
  <si>
    <t>Количество утилизированной компьютерной техники и оргтехники</t>
  </si>
  <si>
    <t>Подпрограмма 5. "Охрана окружающей среды в Волосовском муниципальном районе Ленинградской области"</t>
  </si>
  <si>
    <t>Подпрограмма 4. "Развитие автомобильных дорог Волосовского муниципального района Ленинградской области"</t>
  </si>
  <si>
    <t>Подпрограмма 5. «Охрана окружающей среды в Волосовском муниципальном районе Ленинградской области»</t>
  </si>
  <si>
    <t>Подпрограмма № 4 "Развитие автомобильных дорог
Волосовского муниципального района Ленинградской области "</t>
  </si>
  <si>
    <t>Подпрограмма №5 «Охрана окружающей среды в Волосовском муниципальном районе Ленинградской области»</t>
  </si>
  <si>
    <t>Основное мероприятие 2. Борьба с борщевиком Сосновского</t>
  </si>
  <si>
    <t>Основное мероприятие 4. Поддержка субъектов малого предпринимательства Волосовского муниципального района, действующих менее одного года, на организацию предпринимательской деятельности</t>
  </si>
  <si>
    <t>Основное мероприятие 1. Разработка документов стратегического планирования МО Волосовский муниципальный район Ленинградской области.</t>
  </si>
  <si>
    <t xml:space="preserve">Возникновение угрозы неконтролируемого распространения борщевика Сосновского. Обострение экологической ситуации, рост травматизма среди населения, связанного с ожогами борщевиком Сосновского
</t>
  </si>
  <si>
    <t>Количество субъектов малого предпринимательства Волосовского муниципального района Ленинградской области, действующих менее одного года, которым оказана поддержка на организацию предпринимательской деятельности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</si>
  <si>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</si>
  <si>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 xml:space="preserve">Отсутствие приоритетов и целевых ориентиров социально-экономической политики, асинхронное развитие различных социально-экономических и территориальных систем
</t>
  </si>
  <si>
    <t>Отсутствие своевременной и достоверной информации об уровне социально-экономического развития муниципального района за отчетный период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</si>
  <si>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</si>
  <si>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да/нет</t>
  </si>
  <si>
    <t>да</t>
  </si>
  <si>
    <t>раз в год</t>
  </si>
  <si>
    <t xml:space="preserve">ед.  </t>
  </si>
  <si>
    <t>Представление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</si>
  <si>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</si>
  <si>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ед.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</si>
  <si>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</si>
  <si>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</si>
  <si>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1/1000</t>
  </si>
  <si>
    <t>Количество консультаций, оказанных информационно-консультационным центром для потребителей при администрации МО Волосовский муниципальный район Ленинградской области</t>
  </si>
  <si>
    <t xml:space="preserve">Количество оформленных претензий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</si>
  <si>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 xml:space="preserve">Количество подготовленных исковых заявлений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</si>
  <si>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 xml:space="preserve">Незащищенность прав потребителей, отсутствие баланса интересов потребителей и добросовестных предпринимателей на территории Волосовского района Ленинградской области 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</si>
  <si>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</si>
  <si>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кв.м.</t>
  </si>
  <si>
    <t xml:space="preserve">Неисполнение жилищного законодательства РФ, Областного закона от 29.11.2013 года №82-ОЗ «Об отдельных вопросах организации и проведения капитального ремонта общего имущества в многоквартирных домах, расположенных на территории Ленинградской области» </t>
  </si>
  <si>
    <t xml:space="preserve">Количество отчетов по форме 1-ЛЕНОБЛ, всего
</t>
  </si>
  <si>
    <t xml:space="preserve">Количество отчетов по форме 1-ЛЕНОБЛ (МО), всего
</t>
  </si>
  <si>
    <t>Снижение предпринимательской активности, сокращение инвестиционных вложений.</t>
  </si>
  <si>
    <t>Оборот  малых и средних предприятий</t>
  </si>
  <si>
    <t>млрд.руб.</t>
  </si>
  <si>
    <t>Темп роста оборота розничной торговли по отношению к предыдущему году</t>
  </si>
  <si>
    <t>Отсуствие информации об инвестиционном потенциале района влечет снижение вероятности размещения  инвестиционных проектов на территории района.</t>
  </si>
  <si>
    <t>Основное мероприятие 5. Снижение административных барьеров.</t>
  </si>
  <si>
    <t>Основное мероприятие 2. Улучшение инвестиционного климата на территории Волосовского муниципального района Ленинградской области</t>
  </si>
  <si>
    <t>Основное мероприятие 3. Организация и проведение мониторинга деятельности субъектов малого и среднего предпринимательства МО Волосовский муниципальный район Ленинградской области</t>
  </si>
  <si>
    <t>Основное мероприятие 4. Анализ развития экономики МО Волосовский муниципальный район Ленинградской области</t>
  </si>
  <si>
    <t>Основное мероприятие 5. Обеспечение деятельности информационно-консультационного центра для потребителей при администрации МО Волосовский муниципальный район Ленинградской области</t>
  </si>
  <si>
    <t>Периодичность актуализации Инвестиционного паспорта МО Волосовский муниципальный район</t>
  </si>
  <si>
    <t>Периодичность формирования, актуализации и опубликования  паспортов (информации) инвестиционных площадок (инвестиционных проектов) , в том числе в системе ИРИС</t>
  </si>
  <si>
    <t>Коэффициент «рождаемости» субъектов МСП (по данным  Единого реестра субъектов малого и среднего предпринимательства)</t>
  </si>
  <si>
    <t xml:space="preserve">Количество отчетов по форме 1-ЛЕНОБЛ (ПСОБ), всего
</t>
  </si>
  <si>
    <r>
      <t>Подпрограмма 2. «Материальная  поддержка  сельхозтоваропроизводителей агропромышленного  комплекса  Волосовского муниципального</t>
    </r>
    <r>
      <rPr>
        <b/>
        <sz val="10"/>
        <color indexed="8"/>
        <rFont val="Times New Roman"/>
        <family val="1"/>
      </rPr>
      <t xml:space="preserve"> района </t>
    </r>
    <r>
      <rPr>
        <b/>
        <sz val="10"/>
        <color indexed="8"/>
        <rFont val="Times New Roman"/>
        <family val="1"/>
      </rPr>
      <t xml:space="preserve"> Ленинградской области</t>
    </r>
  </si>
  <si>
    <t>Подпрограмма №2. «Материальная  поддержка  сельхозтоваропроизводителей агропромышленного  комплекса  Волосовского муниципального района  Ленинградской области»</t>
  </si>
  <si>
    <t>Количество приобретенных муниципальных квартир</t>
  </si>
  <si>
    <t>Количество специалистов бюджетной сферы, которым предоставлено муниципальное жилье</t>
  </si>
  <si>
    <t>3,4,5</t>
  </si>
  <si>
    <t>7,9,13</t>
  </si>
  <si>
    <t>Численность занятых в секторе малого и среднего предпринимательства, включая индивидуальных предпринимателей</t>
  </si>
  <si>
    <t>тыс.    человек</t>
  </si>
  <si>
    <t>Основное мероприятие 1. Строительство и реконструкция дорог муниципального значения</t>
  </si>
  <si>
    <t>Количество экземпляров полиграфической и сувенирной продукции для целей развития экономики Волосовского района</t>
  </si>
  <si>
    <t>Увеличение количества объектов в перечне муниципального имущества, предназначенного для предоставления во владение и(или)пользование субъектам малого и среднего предпринимательства и организациям,образующим инфраструктуру поддержки субъектов малого и среднего предпринимательства, к предыдущему году</t>
  </si>
  <si>
    <t>Количество субъектов малого и среднего предпринимательства, получивших имущественную поддержку,в том числе: количество субъектов малого и среднего предпринимательства,получивших имущественную поддержку по муниципальной преференции</t>
  </si>
  <si>
    <t xml:space="preserve">Перечень подпрограмм и основных мероприятий муниципальной программы                                                                                                                                         "Устойчивое развитие Волосовского муниципального района Ленинградской области"                                                                                                                                                   </t>
  </si>
  <si>
    <t xml:space="preserve">Сведения о показателях (индикаторах) муниципальной программы "Устойчивое развитие Волосовского муниципального района Ленинградской области"и их значениях                                                                                                                                                                                              </t>
  </si>
  <si>
    <t xml:space="preserve">План реализации  муниципальной программы "Устойчивое развитие Волосовского муниципального района                                                                            Ленинградской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</si>
  <si>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объектов муниципальной собственности, в отношении которых выполнены работы по строительству (приобретению), реконструкции, капитальному и текущему ремонту</t>
  </si>
  <si>
    <t xml:space="preserve">Количество самозанятых граждан, зафиксировавших свой статус, с учетом введения налогового режима для самозанятых, нарастающим итогом </t>
  </si>
  <si>
    <t>Количество субъектов МСП и самозанятых граждан, получивших поддержку в рамках регионального проекта "Акселерация субъектов МСП", нарастающим итогом</t>
  </si>
  <si>
    <t>Количество физических лиц - участников регионального проекта "Популяризация предпринимательства", занятых в сфере МСП, по итогам участия в региональном проекте,нарастающим итогом</t>
  </si>
  <si>
    <t>Количество обученных основам ведения бизнеса, финансовой грамотности и иным навыкам предпринимательской деятельности в рамках регионального проекта "Популяризация предпринимательства", нарастающим итогом</t>
  </si>
  <si>
    <t>Количество физических лиц - участников регионального проекта "Популяризация предпринимательства", нарастающим итогом</t>
  </si>
  <si>
    <t>Количество вновь созданных  субъектов МСП участниками регионального проекта "Популяризация предпринимательства",нарастающим итогом</t>
  </si>
  <si>
    <t>тыс.     человек</t>
  </si>
  <si>
    <t>Основное мероприятие 6. Реализация мероприятий в рамках реализации регионального проекта "Акселерация субъектов МСП"</t>
  </si>
  <si>
    <t>Основное мероприятие 7. Реализация мероприятий в рамках реализации регионального проекта "Популяризация предпринимательства"</t>
  </si>
  <si>
    <t>1</t>
  </si>
  <si>
    <t xml:space="preserve">тыс.куб.м   </t>
  </si>
  <si>
    <t>тыс.тонн</t>
  </si>
  <si>
    <t>Объем отходов, переданных на вторичную переработку</t>
  </si>
  <si>
    <t>Основное мероприятие 3. Мероприятия в области жилищного хозяйства муниципального образования Волосовский муниципальный район Ленинградской области</t>
  </si>
  <si>
    <t>Количество субъектов малого и среднего предпринимательства в расчете на 1000  человек населения</t>
  </si>
  <si>
    <t>Наличие регламентов по услугам, предоставляемым посредством ГБУ ЛО «МФЦ» :  - выдача градостроительного плана земельного участка; -утверждение и выдача схемы расположения земельного участка или земельных участков на кадастровом плане территории муниципального образования; - выдача разрешений на строительство; - выдача разрешений на ввод объектов в эксплуатацию.</t>
  </si>
  <si>
    <t>%                 не менее</t>
  </si>
  <si>
    <t>30,31,32</t>
  </si>
  <si>
    <t>16,17,18,19,33</t>
  </si>
  <si>
    <t>20,23,26,28</t>
  </si>
  <si>
    <t>Снижение предпринимательской активности.</t>
  </si>
  <si>
    <t>35,36,37,38</t>
  </si>
  <si>
    <t>45,46,47</t>
  </si>
  <si>
    <t>Отдел ЭР и ИД, ПР, РМ и СБ</t>
  </si>
  <si>
    <t>Отдел ЖКХ</t>
  </si>
  <si>
    <t xml:space="preserve">Отдел капитального строительства, Комитет образования </t>
  </si>
  <si>
    <t xml:space="preserve">Администрации сельских поселений , Отдел сельского хозяйства </t>
  </si>
  <si>
    <t xml:space="preserve">Отдел сельского хозяйства </t>
  </si>
  <si>
    <t xml:space="preserve">Отдел ЭР и ИД, ПР, РМ и СБ, КУМИ </t>
  </si>
  <si>
    <t>Отдел ЭР и ИД, ПР, РМ и СБ, Организации инфраструктуры поддержки предпринимательства Волосовского района</t>
  </si>
  <si>
    <t>Отдел архитектуры, Отдел ЭР и ИД, ПР, РМ и СБ</t>
  </si>
  <si>
    <t>Сектор природопользования, ЭК и СБ</t>
  </si>
  <si>
    <t>Отдел ЖКХ, Сектор природопользования, ЭК и СБ</t>
  </si>
  <si>
    <t xml:space="preserve">Сектор по защите прав потребителей </t>
  </si>
  <si>
    <t>Подпрограмма №6 «Совершенствование социально-экономического развития  Волосовского муниципального района Ленинградской области»</t>
  </si>
  <si>
    <t>Подпрограмма №1 "Устойчивое развитие сельских территорий Волосовского муниципального района Ленинградской области"</t>
  </si>
  <si>
    <t>Основное мероприятие 1. Строительство (приобретение), реконструкция,  капитальный и текущий ремонт объектов муниципальной собственности</t>
  </si>
  <si>
    <t>Основное мероприятие 1. Улучшение организации сбора, вывоза и переработки (утилизации) отходов.</t>
  </si>
  <si>
    <t>Основное мероприятие 3. Экологическое воспитание, образование и просвещение  населения</t>
  </si>
  <si>
    <t>Сектор природопользования, ЭК и СБ, Комитет образования, Администрации сельских поселений</t>
  </si>
  <si>
    <t>Подпрограмма 1. "Устойчивое развитие сельских территорий  Волосовского муниципального района Ленинградской области"</t>
  </si>
  <si>
    <t>Площадь жилых помещений, находящихся в муниципальной собственности МО Волосовский муниципальный район Ленинградской области, используемая для расчета размера взносов на капитальный ремонт общего имущества многоквартирных домов</t>
  </si>
  <si>
    <t>Количество участников (поселений), привлеченных к реализации мероприятий по борьбе с борщевиком Сосновского</t>
  </si>
  <si>
    <t>Производство картофеля в  сельхозпредприятиях района</t>
  </si>
  <si>
    <t>Количество статей, посвященных деятельности субъектов малого и среднего предпринимательства, социального предпринимательства и наиболее заметным событиям в их бизнесе, размещенных в СМИ</t>
  </si>
  <si>
    <t>Количество участников конкурса среди субъектов малого предпринимательства Волосовского муниципального района "Лучший в малом бизнесе"</t>
  </si>
  <si>
    <t>Количество мастер-классов при участии мастеров народных художественных промыслов и ремесел</t>
  </si>
  <si>
    <t>Количество объектов недвижимого муниципального имущества Волосовского муниципального района, переданного во владение (пользование)субъектам малого и среднего предпринимательства, в том числе: количество объектов недвижимого муниципального имущества Волосовского района, переданного во владение по муниципальной преференции</t>
  </si>
  <si>
    <t>Объем размещенных, утилизированных отходов на территории Волосовского муниципального района</t>
  </si>
  <si>
    <t>Количество участников, принявших участие в экологических мероприятиях</t>
  </si>
  <si>
    <t>Подпрограмма 6. "Совершенствование социально-экономического развития  Волосовского муниципального района Ленинградской области"</t>
  </si>
  <si>
    <t xml:space="preserve">Администрации сельских поселений , отдел сельского хозяйства </t>
  </si>
  <si>
    <t>Подпрограмма 2. «Материальная  поддержка  сельхозтоваропроизводителей агропромышленного  комплекса  Волосовского муниципального района  Ленинградской области»</t>
  </si>
  <si>
    <t>Отдел ЖКХ, Комитет образования</t>
  </si>
  <si>
    <t>Отдел сельского хозяйства</t>
  </si>
  <si>
    <t>Сокращение объема производства продукции животноводства в К(Ф)Х и ЛПХ</t>
  </si>
  <si>
    <t>Основное мероприятие 1. Строительство (приобретение), реконструкция и капитальный, текущий ремонт объектов муниципальной собственности.</t>
  </si>
  <si>
    <t>Основное мероприятие 2.Борьба с борщевиком Сосновского</t>
  </si>
  <si>
    <t>Отдел капитального строительства, Комитет образования</t>
  </si>
  <si>
    <t>Отдел ЭР и ИД, ПР, РМ и СБ, КУМИ</t>
  </si>
  <si>
    <t>Отсутствие возможности участия в РП "Акселерация субъектов МСП"</t>
  </si>
  <si>
    <t>Сектор природопользования, ЭК и СБ, Администрации сельских  поселений, Организации по сбору, вывозу и размещению твердых бытовых отходов (ТКО)</t>
  </si>
  <si>
    <t xml:space="preserve">Сектор природопользования, ЭК и СБ, Отдел ЖКХ </t>
  </si>
  <si>
    <t>Сектор природопользования, ЭК и СБ, Комитет образования, Учреждения образования, Администрации сельских  поселений, Общественные организации</t>
  </si>
  <si>
    <t xml:space="preserve">Неуправляемость реализацией стратегических планов развития МО Волосовский муниципальный район Ленинградской области, отсутствие возможности объективной оценки эффективности реализуемых планов
</t>
  </si>
  <si>
    <t>54,55,56</t>
  </si>
  <si>
    <t>57,58,59,60</t>
  </si>
  <si>
    <t>61,62,63</t>
  </si>
  <si>
    <t>1.</t>
  </si>
  <si>
    <t>2.</t>
  </si>
  <si>
    <t>3.</t>
  </si>
  <si>
    <t>4.</t>
  </si>
  <si>
    <t>5.</t>
  </si>
  <si>
    <t>6.</t>
  </si>
  <si>
    <t>7.</t>
  </si>
  <si>
    <t>Основное мероприятие 2.  Ремонт автомобильных дорог муниципального значения</t>
  </si>
  <si>
    <t>Основное мероприятие 5. Снижение административных барьеров</t>
  </si>
  <si>
    <t xml:space="preserve">Основное мероприятие 1. Улучшение организации сбора, вывоза и переработки (утилизации) отходов </t>
  </si>
  <si>
    <t>Основное мероприятие 1. Разработка документов стратегического планирования МО Волосовский муниципальный район Ленинградской области</t>
  </si>
  <si>
    <t xml:space="preserve">Основное мероприятие 1. Строительство и реконструкция дорог муниципального значения </t>
  </si>
  <si>
    <t>Снижение темпов развития сферы общественного питания, снижение качества предоставления услуг для населения, отсутствие поддержки предпринимательских инициатив.</t>
  </si>
  <si>
    <t xml:space="preserve">Ухудшение стартовых  условий для начала предпринимательской деятельности субъектов малого бизнеса Волосовского района, отсутствие финансовой поддержки малого и среднего предпринимательства на уровне муниципального района
</t>
  </si>
  <si>
    <t xml:space="preserve">Сектор природопользования, ЭК и СБ, Администрации сельских поселений, организации по сбору,вывозу и размещению твердых коммунальных отходов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</si>
</sst>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66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166" fontId="51" fillId="0" borderId="0" xfId="0" applyNumberFormat="1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166" fontId="52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66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 wrapText="1"/>
    </xf>
    <xf numFmtId="16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55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wrapText="1"/>
    </xf>
    <xf numFmtId="167" fontId="5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166" fontId="55" fillId="34" borderId="10" xfId="0" applyNumberFormat="1" applyFont="1" applyFill="1" applyBorder="1" applyAlignment="1">
      <alignment horizontal="center" vertical="center" wrapText="1"/>
    </xf>
    <xf numFmtId="166" fontId="56" fillId="0" borderId="10" xfId="0" applyNumberFormat="1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6" fillId="0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166" fontId="57" fillId="0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left" vertical="center"/>
    </xf>
    <xf numFmtId="166" fontId="50" fillId="35" borderId="10" xfId="0" applyNumberFormat="1" applyFont="1" applyFill="1" applyBorder="1" applyAlignment="1">
      <alignment horizontal="center" vertical="center" wrapText="1"/>
    </xf>
    <xf numFmtId="166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top" wrapText="1"/>
    </xf>
    <xf numFmtId="166" fontId="56" fillId="35" borderId="10" xfId="0" applyNumberFormat="1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6" fillId="35" borderId="10" xfId="0" applyFont="1" applyFill="1" applyBorder="1" applyAlignment="1">
      <alignment wrapText="1"/>
    </xf>
    <xf numFmtId="0" fontId="50" fillId="35" borderId="10" xfId="0" applyFont="1" applyFill="1" applyBorder="1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6" fillId="0" borderId="14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66" fontId="54" fillId="36" borderId="10" xfId="0" applyNumberFormat="1" applyFont="1" applyFill="1" applyBorder="1" applyAlignment="1">
      <alignment horizontal="center" vertical="center" wrapText="1"/>
    </xf>
    <xf numFmtId="166" fontId="4" fillId="36" borderId="10" xfId="0" applyNumberFormat="1" applyFont="1" applyFill="1" applyBorder="1" applyAlignment="1">
      <alignment horizontal="center" vertical="center" wrapText="1"/>
    </xf>
    <xf numFmtId="166" fontId="7" fillId="36" borderId="10" xfId="0" applyNumberFormat="1" applyFont="1" applyFill="1" applyBorder="1" applyAlignment="1">
      <alignment horizontal="center" vertical="center" wrapText="1"/>
    </xf>
    <xf numFmtId="166" fontId="57" fillId="36" borderId="10" xfId="0" applyNumberFormat="1" applyFont="1" applyFill="1" applyBorder="1" applyAlignment="1">
      <alignment horizontal="center" vertical="center" wrapText="1"/>
    </xf>
    <xf numFmtId="166" fontId="55" fillId="36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166" fontId="52" fillId="36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35" borderId="10" xfId="0" applyFont="1" applyFill="1" applyBorder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0" fillId="0" borderId="0" xfId="0" applyFont="1" applyFill="1" applyAlignment="1">
      <alignment horizontal="right" vertical="top" wrapText="1"/>
    </xf>
    <xf numFmtId="0" fontId="59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59" fillId="0" borderId="15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7" fillId="34" borderId="10" xfId="54" applyFont="1" applyFill="1" applyBorder="1" applyAlignment="1">
      <alignment horizontal="center" vertical="center" wrapText="1"/>
      <protection/>
    </xf>
    <xf numFmtId="0" fontId="54" fillId="34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3" fillId="35" borderId="12" xfId="54" applyFont="1" applyFill="1" applyBorder="1" applyAlignment="1">
      <alignment horizontal="center" vertical="center" wrapText="1"/>
      <protection/>
    </xf>
    <xf numFmtId="0" fontId="3" fillId="35" borderId="18" xfId="54" applyFont="1" applyFill="1" applyBorder="1" applyAlignment="1">
      <alignment horizontal="center" vertical="center" wrapText="1"/>
      <protection/>
    </xf>
    <xf numFmtId="0" fontId="3" fillId="35" borderId="11" xfId="54" applyFont="1" applyFill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0" fontId="56" fillId="35" borderId="12" xfId="0" applyFont="1" applyFill="1" applyBorder="1" applyAlignment="1">
      <alignment horizontal="left" vertical="top" wrapText="1"/>
    </xf>
    <xf numFmtId="0" fontId="57" fillId="35" borderId="18" xfId="0" applyFont="1" applyFill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9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garkovaaa\Documents\&#1052;&#1091;&#1085;&#1080;&#1094;&#1080;&#1087;&#1072;&#1083;&#1100;&#1085;&#1099;&#1077;%20&#1087;&#1088;&#1086;&#1075;&#1088;&#1072;&#1084;&#1084;&#1099;\&#1059;&#1089;&#1090;&#1086;&#1081;&#1095;&#1080;&#1074;&#1086;&#1077;%20&#1088;&#1072;&#1079;&#1074;&#1080;&#1090;&#1080;&#1077;\&#1048;&#1079;&#1084;&#1077;&#1085;&#1077;&#1085;&#1080;&#1103;%20&#1074;%20&#1052;&#1055;%20&#1086;&#1090;%20&#1092;&#1077;&#1074;&#1088;&#1072;&#1083;&#1103;%202017\&#1089;%20&#1080;&#1079;&#1084;.%20&#1086;&#1090;%20&#1085;&#1086;&#1103;&#1073;&#1088;&#1103;%202014%20&#1055;&#1086;&#1076;&#1087;&#1088;&#1086;&#1075;&#1088;&#1072;&#1084;&#1084;&#1072;%20&#8470;%202%20&#1056;&#1072;&#1079;&#1074;&#1080;&#1090;&#1080;&#1077;%20&#1040;&#1055;&#1050;%20&#1042;&#1086;&#1083;&#1086;&#1089;&#1086;&#1074;&#1089;&#1082;&#1086;&#1075;&#1086;%20&#1088;&#1072;&#1081;&#1086;&#1085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.28125" style="58" customWidth="1"/>
    <col min="2" max="2" width="30.57421875" style="58" customWidth="1"/>
    <col min="3" max="3" width="31.28125" style="58" customWidth="1"/>
    <col min="4" max="4" width="10.8515625" style="58" customWidth="1"/>
    <col min="5" max="5" width="10.28125" style="58" customWidth="1"/>
    <col min="6" max="6" width="29.7109375" style="58" customWidth="1"/>
    <col min="7" max="7" width="21.28125" style="58" customWidth="1"/>
    <col min="8" max="16384" width="9.140625" style="58" customWidth="1"/>
  </cols>
  <sheetData>
    <row r="1" spans="1:7" ht="12.75">
      <c r="A1" s="123" t="s">
        <v>11</v>
      </c>
      <c r="B1" s="123"/>
      <c r="C1" s="123"/>
      <c r="D1" s="123"/>
      <c r="E1" s="123"/>
      <c r="F1" s="123"/>
      <c r="G1" s="123"/>
    </row>
    <row r="2" spans="1:7" ht="33.75" customHeight="1">
      <c r="A2" s="122" t="s">
        <v>141</v>
      </c>
      <c r="B2" s="122"/>
      <c r="C2" s="122"/>
      <c r="D2" s="122"/>
      <c r="E2" s="122"/>
      <c r="F2" s="122"/>
      <c r="G2" s="122"/>
    </row>
    <row r="3" spans="1:7" ht="18.75" customHeight="1">
      <c r="A3" s="124" t="s">
        <v>17</v>
      </c>
      <c r="B3" s="124" t="s">
        <v>18</v>
      </c>
      <c r="C3" s="124" t="s">
        <v>19</v>
      </c>
      <c r="D3" s="124" t="s">
        <v>20</v>
      </c>
      <c r="E3" s="124"/>
      <c r="F3" s="124" t="s">
        <v>23</v>
      </c>
      <c r="G3" s="124" t="s">
        <v>24</v>
      </c>
    </row>
    <row r="4" spans="1:7" ht="48.75" customHeight="1">
      <c r="A4" s="124"/>
      <c r="B4" s="124"/>
      <c r="C4" s="124"/>
      <c r="D4" s="53" t="s">
        <v>21</v>
      </c>
      <c r="E4" s="53" t="s">
        <v>22</v>
      </c>
      <c r="F4" s="124"/>
      <c r="G4" s="124"/>
    </row>
    <row r="5" spans="1:7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22.5" customHeight="1">
      <c r="A6" s="124" t="s">
        <v>185</v>
      </c>
      <c r="B6" s="124"/>
      <c r="C6" s="124"/>
      <c r="D6" s="124"/>
      <c r="E6" s="124"/>
      <c r="F6" s="124"/>
      <c r="G6" s="124"/>
    </row>
    <row r="7" spans="1:7" ht="63.75">
      <c r="A7" s="9">
        <v>1</v>
      </c>
      <c r="B7" s="9" t="s">
        <v>201</v>
      </c>
      <c r="C7" s="9" t="s">
        <v>203</v>
      </c>
      <c r="D7" s="9">
        <v>2020</v>
      </c>
      <c r="E7" s="9">
        <v>2025</v>
      </c>
      <c r="F7" s="45" t="s">
        <v>75</v>
      </c>
      <c r="G7" s="9">
        <v>1</v>
      </c>
    </row>
    <row r="8" spans="1:7" ht="103.5" customHeight="1">
      <c r="A8" s="9">
        <v>2</v>
      </c>
      <c r="B8" s="9" t="s">
        <v>202</v>
      </c>
      <c r="C8" s="9" t="s">
        <v>196</v>
      </c>
      <c r="D8" s="9">
        <v>2020</v>
      </c>
      <c r="E8" s="9">
        <v>2025</v>
      </c>
      <c r="F8" s="45" t="s">
        <v>90</v>
      </c>
      <c r="G8" s="9">
        <v>2</v>
      </c>
    </row>
    <row r="9" spans="1:7" ht="127.5">
      <c r="A9" s="9">
        <v>3</v>
      </c>
      <c r="B9" s="9" t="s">
        <v>158</v>
      </c>
      <c r="C9" s="9" t="s">
        <v>198</v>
      </c>
      <c r="D9" s="9">
        <v>2020</v>
      </c>
      <c r="E9" s="9">
        <v>2025</v>
      </c>
      <c r="F9" s="45" t="s">
        <v>112</v>
      </c>
      <c r="G9" s="9" t="s">
        <v>133</v>
      </c>
    </row>
    <row r="10" spans="1:7" ht="30" customHeight="1">
      <c r="A10" s="124" t="s">
        <v>197</v>
      </c>
      <c r="B10" s="124"/>
      <c r="C10" s="124"/>
      <c r="D10" s="124"/>
      <c r="E10" s="124"/>
      <c r="F10" s="124"/>
      <c r="G10" s="124"/>
    </row>
    <row r="11" spans="1:7" ht="38.25">
      <c r="A11" s="9">
        <v>1</v>
      </c>
      <c r="B11" s="9" t="s">
        <v>25</v>
      </c>
      <c r="C11" s="11" t="s">
        <v>199</v>
      </c>
      <c r="D11" s="9">
        <v>2020</v>
      </c>
      <c r="E11" s="9">
        <v>2025</v>
      </c>
      <c r="F11" s="9" t="s">
        <v>29</v>
      </c>
      <c r="G11" s="9">
        <v>6.8</v>
      </c>
    </row>
    <row r="12" spans="1:7" ht="38.25">
      <c r="A12" s="9">
        <v>2</v>
      </c>
      <c r="B12" s="9" t="s">
        <v>26</v>
      </c>
      <c r="C12" s="11" t="s">
        <v>172</v>
      </c>
      <c r="D12" s="9">
        <v>2020</v>
      </c>
      <c r="E12" s="9">
        <v>2025</v>
      </c>
      <c r="F12" s="9" t="s">
        <v>28</v>
      </c>
      <c r="G12" s="9" t="s">
        <v>134</v>
      </c>
    </row>
    <row r="13" spans="1:7" ht="51">
      <c r="A13" s="9">
        <v>3</v>
      </c>
      <c r="B13" s="9" t="s">
        <v>27</v>
      </c>
      <c r="C13" s="11" t="s">
        <v>172</v>
      </c>
      <c r="D13" s="9">
        <v>2020</v>
      </c>
      <c r="E13" s="9">
        <v>2025</v>
      </c>
      <c r="F13" s="9" t="s">
        <v>30</v>
      </c>
      <c r="G13" s="9">
        <v>10</v>
      </c>
    </row>
    <row r="14" spans="1:7" ht="76.5">
      <c r="A14" s="9">
        <v>4</v>
      </c>
      <c r="B14" s="9" t="s">
        <v>77</v>
      </c>
      <c r="C14" s="11" t="s">
        <v>172</v>
      </c>
      <c r="D14" s="9">
        <v>2020</v>
      </c>
      <c r="E14" s="9">
        <v>2025</v>
      </c>
      <c r="F14" s="9" t="s">
        <v>200</v>
      </c>
      <c r="G14" s="9">
        <v>14</v>
      </c>
    </row>
    <row r="15" spans="1:7" ht="19.5" customHeight="1">
      <c r="A15" s="124" t="s">
        <v>41</v>
      </c>
      <c r="B15" s="124"/>
      <c r="C15" s="124"/>
      <c r="D15" s="124"/>
      <c r="E15" s="124"/>
      <c r="F15" s="124"/>
      <c r="G15" s="124"/>
    </row>
    <row r="16" spans="1:7" ht="51">
      <c r="A16" s="9" t="s">
        <v>213</v>
      </c>
      <c r="B16" s="9" t="s">
        <v>42</v>
      </c>
      <c r="C16" s="11" t="s">
        <v>204</v>
      </c>
      <c r="D16" s="9">
        <v>2020</v>
      </c>
      <c r="E16" s="9">
        <v>2025</v>
      </c>
      <c r="F16" s="9" t="s">
        <v>45</v>
      </c>
      <c r="G16" s="9" t="s">
        <v>162</v>
      </c>
    </row>
    <row r="17" spans="1:7" ht="91.5" customHeight="1">
      <c r="A17" s="9" t="s">
        <v>214</v>
      </c>
      <c r="B17" s="9" t="s">
        <v>43</v>
      </c>
      <c r="C17" s="9" t="s">
        <v>174</v>
      </c>
      <c r="D17" s="9">
        <v>2020</v>
      </c>
      <c r="E17" s="9">
        <v>2025</v>
      </c>
      <c r="F17" s="9" t="s">
        <v>46</v>
      </c>
      <c r="G17" s="9" t="s">
        <v>163</v>
      </c>
    </row>
    <row r="18" spans="1:7" ht="76.5">
      <c r="A18" s="9" t="s">
        <v>215</v>
      </c>
      <c r="B18" s="9" t="s">
        <v>44</v>
      </c>
      <c r="C18" s="9" t="s">
        <v>168</v>
      </c>
      <c r="D18" s="9">
        <v>2020</v>
      </c>
      <c r="E18" s="9">
        <v>2025</v>
      </c>
      <c r="F18" s="9" t="s">
        <v>225</v>
      </c>
      <c r="G18" s="9" t="s">
        <v>164</v>
      </c>
    </row>
    <row r="19" spans="1:7" ht="103.5" customHeight="1">
      <c r="A19" s="9" t="s">
        <v>216</v>
      </c>
      <c r="B19" s="9" t="s">
        <v>88</v>
      </c>
      <c r="C19" s="9" t="s">
        <v>168</v>
      </c>
      <c r="D19" s="9">
        <v>2020</v>
      </c>
      <c r="E19" s="9">
        <v>2025</v>
      </c>
      <c r="F19" s="9" t="s">
        <v>226</v>
      </c>
      <c r="G19" s="9">
        <v>21.22</v>
      </c>
    </row>
    <row r="20" spans="1:7" ht="103.5" customHeight="1">
      <c r="A20" s="87" t="s">
        <v>217</v>
      </c>
      <c r="B20" s="87" t="s">
        <v>221</v>
      </c>
      <c r="C20" s="87" t="s">
        <v>175</v>
      </c>
      <c r="D20" s="9">
        <v>2020</v>
      </c>
      <c r="E20" s="9">
        <v>2025</v>
      </c>
      <c r="F20" s="87" t="s">
        <v>115</v>
      </c>
      <c r="G20" s="87">
        <v>27</v>
      </c>
    </row>
    <row r="21" spans="1:7" ht="103.5" customHeight="1">
      <c r="A21" s="120" t="s">
        <v>218</v>
      </c>
      <c r="B21" s="87" t="s">
        <v>152</v>
      </c>
      <c r="C21" s="9" t="s">
        <v>168</v>
      </c>
      <c r="D21" s="9">
        <v>2020</v>
      </c>
      <c r="E21" s="9">
        <v>2025</v>
      </c>
      <c r="F21" s="87" t="s">
        <v>205</v>
      </c>
      <c r="G21" s="87">
        <v>34</v>
      </c>
    </row>
    <row r="22" spans="1:7" ht="103.5" customHeight="1">
      <c r="A22" s="87" t="s">
        <v>219</v>
      </c>
      <c r="B22" s="87" t="s">
        <v>153</v>
      </c>
      <c r="C22" s="87" t="s">
        <v>168</v>
      </c>
      <c r="D22" s="9">
        <v>2020</v>
      </c>
      <c r="E22" s="9">
        <v>2025</v>
      </c>
      <c r="F22" s="87" t="s">
        <v>165</v>
      </c>
      <c r="G22" s="87" t="s">
        <v>166</v>
      </c>
    </row>
    <row r="23" spans="1:7" ht="12.75">
      <c r="A23" s="124" t="s">
        <v>83</v>
      </c>
      <c r="B23" s="124"/>
      <c r="C23" s="124"/>
      <c r="D23" s="124"/>
      <c r="E23" s="124"/>
      <c r="F23" s="124"/>
      <c r="G23" s="124"/>
    </row>
    <row r="24" spans="1:7" ht="92.25" customHeight="1">
      <c r="A24" s="9" t="s">
        <v>213</v>
      </c>
      <c r="B24" s="9" t="s">
        <v>224</v>
      </c>
      <c r="C24" s="11" t="s">
        <v>169</v>
      </c>
      <c r="D24" s="9">
        <v>2020</v>
      </c>
      <c r="E24" s="9">
        <v>2025</v>
      </c>
      <c r="F24" s="9" t="s">
        <v>68</v>
      </c>
      <c r="G24" s="9">
        <v>41</v>
      </c>
    </row>
    <row r="25" spans="1:7" ht="76.5" customHeight="1">
      <c r="A25" s="9" t="s">
        <v>214</v>
      </c>
      <c r="B25" s="9" t="s">
        <v>220</v>
      </c>
      <c r="C25" s="11" t="s">
        <v>169</v>
      </c>
      <c r="D25" s="9">
        <v>2020</v>
      </c>
      <c r="E25" s="9">
        <v>2025</v>
      </c>
      <c r="F25" s="9" t="s">
        <v>69</v>
      </c>
      <c r="G25" s="121">
        <v>39.4</v>
      </c>
    </row>
    <row r="26" spans="1:7" ht="52.5" customHeight="1">
      <c r="A26" s="9" t="s">
        <v>215</v>
      </c>
      <c r="B26" s="9" t="s">
        <v>74</v>
      </c>
      <c r="C26" s="11" t="s">
        <v>169</v>
      </c>
      <c r="D26" s="9">
        <v>2020</v>
      </c>
      <c r="E26" s="9">
        <v>2025</v>
      </c>
      <c r="F26" s="9" t="s">
        <v>70</v>
      </c>
      <c r="G26" s="9">
        <v>43.44</v>
      </c>
    </row>
    <row r="27" spans="1:7" ht="12.75">
      <c r="A27" s="124" t="s">
        <v>82</v>
      </c>
      <c r="B27" s="124"/>
      <c r="C27" s="124"/>
      <c r="D27" s="124"/>
      <c r="E27" s="124"/>
      <c r="F27" s="124"/>
      <c r="G27" s="124"/>
    </row>
    <row r="28" spans="1:7" ht="107.25" customHeight="1">
      <c r="A28" s="9" t="s">
        <v>213</v>
      </c>
      <c r="B28" s="9" t="s">
        <v>222</v>
      </c>
      <c r="C28" s="11" t="s">
        <v>206</v>
      </c>
      <c r="D28" s="9">
        <v>2020</v>
      </c>
      <c r="E28" s="9">
        <v>2025</v>
      </c>
      <c r="F28" s="9" t="s">
        <v>54</v>
      </c>
      <c r="G28" s="9" t="s">
        <v>167</v>
      </c>
    </row>
    <row r="29" spans="1:7" ht="66.75" customHeight="1">
      <c r="A29" s="9" t="s">
        <v>214</v>
      </c>
      <c r="B29" s="9" t="s">
        <v>72</v>
      </c>
      <c r="C29" s="9" t="s">
        <v>207</v>
      </c>
      <c r="D29" s="9">
        <v>2020</v>
      </c>
      <c r="E29" s="9">
        <v>2025</v>
      </c>
      <c r="F29" s="9" t="s">
        <v>55</v>
      </c>
      <c r="G29" s="121">
        <v>49.5</v>
      </c>
    </row>
    <row r="30" spans="1:7" ht="102">
      <c r="A30" s="9" t="s">
        <v>215</v>
      </c>
      <c r="B30" s="9" t="s">
        <v>183</v>
      </c>
      <c r="C30" s="9" t="s">
        <v>208</v>
      </c>
      <c r="D30" s="9">
        <v>2020</v>
      </c>
      <c r="E30" s="9">
        <v>2025</v>
      </c>
      <c r="F30" s="9" t="s">
        <v>56</v>
      </c>
      <c r="G30" s="9">
        <v>48</v>
      </c>
    </row>
    <row r="31" spans="1:7" ht="15.75" customHeight="1">
      <c r="A31" s="124" t="s">
        <v>195</v>
      </c>
      <c r="B31" s="124"/>
      <c r="C31" s="124"/>
      <c r="D31" s="124"/>
      <c r="E31" s="124"/>
      <c r="F31" s="124"/>
      <c r="G31" s="124"/>
    </row>
    <row r="32" spans="1:7" ht="89.25">
      <c r="A32" s="9" t="s">
        <v>213</v>
      </c>
      <c r="B32" s="9" t="s">
        <v>223</v>
      </c>
      <c r="C32" s="9" t="s">
        <v>168</v>
      </c>
      <c r="D32" s="9">
        <v>2020</v>
      </c>
      <c r="E32" s="9">
        <v>2025</v>
      </c>
      <c r="F32" s="9" t="s">
        <v>93</v>
      </c>
      <c r="G32" s="9">
        <v>51</v>
      </c>
    </row>
    <row r="33" spans="1:7" ht="76.5">
      <c r="A33" s="87" t="s">
        <v>214</v>
      </c>
      <c r="B33" s="92" t="s">
        <v>121</v>
      </c>
      <c r="C33" s="87" t="s">
        <v>168</v>
      </c>
      <c r="D33" s="9">
        <v>2020</v>
      </c>
      <c r="E33" s="9">
        <v>2025</v>
      </c>
      <c r="F33" s="87" t="s">
        <v>119</v>
      </c>
      <c r="G33" s="87">
        <v>52.53</v>
      </c>
    </row>
    <row r="34" spans="1:7" ht="114.75">
      <c r="A34" s="9" t="s">
        <v>215</v>
      </c>
      <c r="B34" s="9" t="s">
        <v>122</v>
      </c>
      <c r="C34" s="9" t="s">
        <v>168</v>
      </c>
      <c r="D34" s="9">
        <v>2020</v>
      </c>
      <c r="E34" s="9">
        <v>2025</v>
      </c>
      <c r="F34" s="9" t="s">
        <v>209</v>
      </c>
      <c r="G34" s="87" t="s">
        <v>210</v>
      </c>
    </row>
    <row r="35" spans="1:7" ht="76.5">
      <c r="A35" s="9" t="s">
        <v>216</v>
      </c>
      <c r="B35" s="9" t="s">
        <v>123</v>
      </c>
      <c r="C35" s="9" t="s">
        <v>168</v>
      </c>
      <c r="D35" s="9">
        <v>2020</v>
      </c>
      <c r="E35" s="9">
        <v>2025</v>
      </c>
      <c r="F35" s="9" t="s">
        <v>94</v>
      </c>
      <c r="G35" s="87" t="s">
        <v>211</v>
      </c>
    </row>
    <row r="36" spans="1:7" ht="89.25">
      <c r="A36" s="9" t="s">
        <v>217</v>
      </c>
      <c r="B36" s="9" t="s">
        <v>124</v>
      </c>
      <c r="C36" s="9" t="s">
        <v>178</v>
      </c>
      <c r="D36" s="9">
        <v>2020</v>
      </c>
      <c r="E36" s="9">
        <v>2025</v>
      </c>
      <c r="F36" s="9" t="s">
        <v>109</v>
      </c>
      <c r="G36" s="87" t="s">
        <v>212</v>
      </c>
    </row>
  </sheetData>
  <sheetProtection/>
  <mergeCells count="14">
    <mergeCell ref="A31:G31"/>
    <mergeCell ref="A27:G27"/>
    <mergeCell ref="A23:G23"/>
    <mergeCell ref="A6:G6"/>
    <mergeCell ref="A2:G2"/>
    <mergeCell ref="A1:G1"/>
    <mergeCell ref="A10:G10"/>
    <mergeCell ref="A15:G15"/>
    <mergeCell ref="D3:E3"/>
    <mergeCell ref="A3:A4"/>
    <mergeCell ref="B3:B4"/>
    <mergeCell ref="C3:C4"/>
    <mergeCell ref="F3:F4"/>
    <mergeCell ref="G3:G4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A6" sqref="A6:I6"/>
    </sheetView>
  </sheetViews>
  <sheetFormatPr defaultColWidth="9.140625" defaultRowHeight="15"/>
  <cols>
    <col min="1" max="1" width="4.57421875" style="17" customWidth="1"/>
    <col min="2" max="2" width="52.57421875" style="17" customWidth="1"/>
    <col min="3" max="3" width="9.140625" style="17" customWidth="1"/>
    <col min="4" max="4" width="8.00390625" style="17" customWidth="1"/>
    <col min="5" max="5" width="7.57421875" style="17" customWidth="1"/>
    <col min="6" max="6" width="8.421875" style="17" customWidth="1"/>
    <col min="7" max="7" width="8.140625" style="17" customWidth="1"/>
    <col min="8" max="8" width="7.8515625" style="17" customWidth="1"/>
    <col min="9" max="9" width="7.7109375" style="17" customWidth="1"/>
    <col min="10" max="16384" width="9.140625" style="17" customWidth="1"/>
  </cols>
  <sheetData>
    <row r="1" spans="1:9" ht="15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78.75" customHeight="1">
      <c r="A2" s="137" t="s">
        <v>142</v>
      </c>
      <c r="B2" s="137"/>
      <c r="C2" s="137"/>
      <c r="D2" s="137"/>
      <c r="E2" s="137"/>
      <c r="F2" s="137"/>
      <c r="G2" s="137"/>
      <c r="H2" s="137"/>
      <c r="I2" s="137"/>
    </row>
    <row r="3" spans="1:9" ht="15">
      <c r="A3" s="139" t="s">
        <v>17</v>
      </c>
      <c r="B3" s="138" t="s">
        <v>12</v>
      </c>
      <c r="C3" s="138" t="s">
        <v>13</v>
      </c>
      <c r="D3" s="127" t="s">
        <v>14</v>
      </c>
      <c r="E3" s="128"/>
      <c r="F3" s="128"/>
      <c r="G3" s="128"/>
      <c r="H3" s="128"/>
      <c r="I3" s="128"/>
    </row>
    <row r="4" spans="1:9" ht="15">
      <c r="A4" s="140"/>
      <c r="B4" s="138"/>
      <c r="C4" s="138"/>
      <c r="D4" s="54">
        <v>2020</v>
      </c>
      <c r="E4" s="54">
        <v>2021</v>
      </c>
      <c r="F4" s="54">
        <v>2022</v>
      </c>
      <c r="G4" s="54">
        <v>2023</v>
      </c>
      <c r="H4" s="54">
        <v>2024</v>
      </c>
      <c r="I4" s="54">
        <v>2025</v>
      </c>
    </row>
    <row r="5" spans="1:9" ht="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ht="28.5" customHeight="1">
      <c r="A6" s="127" t="s">
        <v>185</v>
      </c>
      <c r="B6" s="128"/>
      <c r="C6" s="128"/>
      <c r="D6" s="128"/>
      <c r="E6" s="128"/>
      <c r="F6" s="128"/>
      <c r="G6" s="128"/>
      <c r="H6" s="128"/>
      <c r="I6" s="128"/>
    </row>
    <row r="7" spans="1:9" ht="50.25" customHeight="1">
      <c r="A7" s="57">
        <v>1</v>
      </c>
      <c r="B7" s="55" t="s">
        <v>144</v>
      </c>
      <c r="C7" s="57" t="s">
        <v>15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46">
        <v>0</v>
      </c>
    </row>
    <row r="8" spans="1:9" ht="27.75" customHeight="1">
      <c r="A8" s="57">
        <v>2</v>
      </c>
      <c r="B8" s="47" t="s">
        <v>187</v>
      </c>
      <c r="C8" s="57" t="s">
        <v>15</v>
      </c>
      <c r="D8" s="38">
        <v>7</v>
      </c>
      <c r="E8" s="38">
        <v>7</v>
      </c>
      <c r="F8" s="38">
        <v>7</v>
      </c>
      <c r="G8" s="38">
        <v>7</v>
      </c>
      <c r="H8" s="38">
        <v>7</v>
      </c>
      <c r="I8" s="38">
        <v>7</v>
      </c>
    </row>
    <row r="9" spans="1:9" ht="64.5">
      <c r="A9" s="38">
        <v>3</v>
      </c>
      <c r="B9" s="47" t="s">
        <v>186</v>
      </c>
      <c r="C9" s="64" t="s">
        <v>111</v>
      </c>
      <c r="D9" s="38">
        <v>6700</v>
      </c>
      <c r="E9" s="38">
        <v>7360</v>
      </c>
      <c r="F9" s="38">
        <v>8020</v>
      </c>
      <c r="G9" s="38">
        <v>8680</v>
      </c>
      <c r="H9" s="38">
        <v>9340</v>
      </c>
      <c r="I9" s="38">
        <v>10000</v>
      </c>
    </row>
    <row r="10" spans="1:9" ht="15">
      <c r="A10" s="38">
        <v>4</v>
      </c>
      <c r="B10" s="47" t="s">
        <v>131</v>
      </c>
      <c r="C10" s="97" t="s">
        <v>15</v>
      </c>
      <c r="D10" s="38">
        <v>1</v>
      </c>
      <c r="E10" s="38">
        <v>1</v>
      </c>
      <c r="F10" s="38">
        <v>1</v>
      </c>
      <c r="G10" s="38">
        <v>1</v>
      </c>
      <c r="H10" s="38">
        <v>1</v>
      </c>
      <c r="I10" s="38">
        <v>1</v>
      </c>
    </row>
    <row r="11" spans="1:9" ht="26.25">
      <c r="A11" s="38">
        <v>5</v>
      </c>
      <c r="B11" s="47" t="s">
        <v>132</v>
      </c>
      <c r="C11" s="97" t="s">
        <v>15</v>
      </c>
      <c r="D11" s="38">
        <v>1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</row>
    <row r="12" spans="1:9" ht="28.5" customHeight="1">
      <c r="A12" s="126" t="s">
        <v>129</v>
      </c>
      <c r="B12" s="126"/>
      <c r="C12" s="126"/>
      <c r="D12" s="126"/>
      <c r="E12" s="126"/>
      <c r="F12" s="126"/>
      <c r="G12" s="126"/>
      <c r="H12" s="126"/>
      <c r="I12" s="126"/>
    </row>
    <row r="13" spans="1:10" ht="15">
      <c r="A13" s="63">
        <v>6</v>
      </c>
      <c r="B13" s="51" t="s">
        <v>188</v>
      </c>
      <c r="C13" s="52" t="s">
        <v>31</v>
      </c>
      <c r="D13" s="11">
        <v>14000</v>
      </c>
      <c r="E13" s="11">
        <v>14100</v>
      </c>
      <c r="F13" s="11">
        <v>14200</v>
      </c>
      <c r="G13" s="11">
        <v>14300</v>
      </c>
      <c r="H13" s="11">
        <v>14400</v>
      </c>
      <c r="I13" s="70">
        <v>14500</v>
      </c>
      <c r="J13" s="103"/>
    </row>
    <row r="14" spans="1:10" ht="20.25" customHeight="1">
      <c r="A14" s="63">
        <v>7</v>
      </c>
      <c r="B14" s="11" t="s">
        <v>32</v>
      </c>
      <c r="C14" s="11" t="s">
        <v>31</v>
      </c>
      <c r="D14" s="11">
        <v>3250</v>
      </c>
      <c r="E14" s="11">
        <v>3260</v>
      </c>
      <c r="F14" s="11">
        <v>3280</v>
      </c>
      <c r="G14" s="11">
        <v>3290</v>
      </c>
      <c r="H14" s="11">
        <v>3300</v>
      </c>
      <c r="I14" s="70">
        <v>3320</v>
      </c>
      <c r="J14" s="103"/>
    </row>
    <row r="15" spans="1:10" ht="15">
      <c r="A15" s="63">
        <v>8</v>
      </c>
      <c r="B15" s="51" t="s">
        <v>33</v>
      </c>
      <c r="C15" s="52" t="s">
        <v>34</v>
      </c>
      <c r="D15" s="11">
        <v>40969</v>
      </c>
      <c r="E15" s="11">
        <v>40969</v>
      </c>
      <c r="F15" s="11">
        <v>40969</v>
      </c>
      <c r="G15" s="11">
        <v>40969</v>
      </c>
      <c r="H15" s="11">
        <v>40969</v>
      </c>
      <c r="I15" s="70">
        <v>40969</v>
      </c>
      <c r="J15" s="98"/>
    </row>
    <row r="16" spans="1:10" ht="15">
      <c r="A16" s="63">
        <v>9</v>
      </c>
      <c r="B16" s="51" t="s">
        <v>35</v>
      </c>
      <c r="C16" s="52" t="s">
        <v>31</v>
      </c>
      <c r="D16" s="11">
        <v>48</v>
      </c>
      <c r="E16" s="11">
        <v>48</v>
      </c>
      <c r="F16" s="11">
        <v>48</v>
      </c>
      <c r="G16" s="11">
        <v>48</v>
      </c>
      <c r="H16" s="11">
        <v>48</v>
      </c>
      <c r="I16" s="70">
        <v>48</v>
      </c>
      <c r="J16" s="98"/>
    </row>
    <row r="17" spans="1:10" ht="15">
      <c r="A17" s="63">
        <v>10</v>
      </c>
      <c r="B17" s="51" t="s">
        <v>36</v>
      </c>
      <c r="C17" s="52" t="s">
        <v>37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98"/>
    </row>
    <row r="18" spans="1:10" ht="25.5">
      <c r="A18" s="63">
        <v>11</v>
      </c>
      <c r="B18" s="51" t="s">
        <v>38</v>
      </c>
      <c r="C18" s="52" t="s">
        <v>16</v>
      </c>
      <c r="D18" s="11">
        <v>100</v>
      </c>
      <c r="E18" s="11">
        <v>100</v>
      </c>
      <c r="F18" s="11">
        <v>100</v>
      </c>
      <c r="G18" s="11">
        <v>100</v>
      </c>
      <c r="H18" s="11">
        <v>100</v>
      </c>
      <c r="I18" s="70">
        <v>100</v>
      </c>
      <c r="J18" s="98"/>
    </row>
    <row r="19" spans="1:12" ht="38.25">
      <c r="A19" s="63">
        <v>12</v>
      </c>
      <c r="B19" s="51" t="s">
        <v>39</v>
      </c>
      <c r="C19" s="52" t="s">
        <v>40</v>
      </c>
      <c r="D19" s="11">
        <v>37</v>
      </c>
      <c r="E19" s="11">
        <v>37.5</v>
      </c>
      <c r="F19" s="11">
        <v>38</v>
      </c>
      <c r="G19" s="11">
        <v>38.5</v>
      </c>
      <c r="H19" s="11">
        <v>39</v>
      </c>
      <c r="I19" s="70">
        <v>39.5</v>
      </c>
      <c r="J19" s="98"/>
      <c r="L19" s="13"/>
    </row>
    <row r="20" spans="1:12" ht="15">
      <c r="A20" s="63">
        <v>13</v>
      </c>
      <c r="B20" s="51" t="s">
        <v>76</v>
      </c>
      <c r="C20" s="52" t="s">
        <v>31</v>
      </c>
      <c r="D20" s="56">
        <v>60</v>
      </c>
      <c r="E20" s="56">
        <v>60</v>
      </c>
      <c r="F20" s="56">
        <v>60</v>
      </c>
      <c r="G20" s="56">
        <v>60</v>
      </c>
      <c r="H20" s="56">
        <v>60</v>
      </c>
      <c r="I20" s="71">
        <v>60</v>
      </c>
      <c r="J20" s="98"/>
      <c r="L20" s="13"/>
    </row>
    <row r="21" spans="1:10" ht="51" customHeight="1">
      <c r="A21" s="63">
        <v>14</v>
      </c>
      <c r="B21" s="51" t="s">
        <v>78</v>
      </c>
      <c r="C21" s="52" t="s">
        <v>31</v>
      </c>
      <c r="D21" s="11">
        <v>1350</v>
      </c>
      <c r="E21" s="11">
        <v>1350</v>
      </c>
      <c r="F21" s="11">
        <v>1350</v>
      </c>
      <c r="G21" s="11">
        <v>1350</v>
      </c>
      <c r="H21" s="11">
        <v>1350</v>
      </c>
      <c r="I21" s="70">
        <v>1350</v>
      </c>
      <c r="J21" s="98"/>
    </row>
    <row r="22" spans="1:9" ht="24.75" customHeight="1">
      <c r="A22" s="129" t="s">
        <v>41</v>
      </c>
      <c r="B22" s="130"/>
      <c r="C22" s="130"/>
      <c r="D22" s="131"/>
      <c r="E22" s="131"/>
      <c r="F22" s="131"/>
      <c r="G22" s="131"/>
      <c r="H22" s="131"/>
      <c r="I22" s="131"/>
    </row>
    <row r="23" spans="1:10" ht="25.5">
      <c r="A23" s="63">
        <v>15</v>
      </c>
      <c r="B23" s="79" t="s">
        <v>159</v>
      </c>
      <c r="C23" s="48" t="s">
        <v>15</v>
      </c>
      <c r="D23" s="5">
        <v>27.3</v>
      </c>
      <c r="E23" s="5">
        <v>28.6</v>
      </c>
      <c r="F23" s="5">
        <v>29.7</v>
      </c>
      <c r="G23" s="5">
        <v>31</v>
      </c>
      <c r="H23" s="5">
        <v>32.2</v>
      </c>
      <c r="I23" s="80">
        <v>32.2</v>
      </c>
      <c r="J23" s="98"/>
    </row>
    <row r="24" spans="1:10" ht="63.75">
      <c r="A24" s="113">
        <f>A23+1</f>
        <v>16</v>
      </c>
      <c r="B24" s="8" t="s">
        <v>47</v>
      </c>
      <c r="C24" s="11" t="s">
        <v>15</v>
      </c>
      <c r="D24" s="11">
        <v>10</v>
      </c>
      <c r="E24" s="11">
        <v>10</v>
      </c>
      <c r="F24" s="11">
        <v>10</v>
      </c>
      <c r="G24" s="11">
        <v>10</v>
      </c>
      <c r="H24" s="11">
        <v>10</v>
      </c>
      <c r="I24" s="38">
        <v>10</v>
      </c>
      <c r="J24" s="98"/>
    </row>
    <row r="25" spans="1:10" ht="38.25">
      <c r="A25" s="113">
        <f aca="true" t="shared" si="0" ref="A25:A46">A24+1</f>
        <v>17</v>
      </c>
      <c r="B25" s="8" t="s">
        <v>48</v>
      </c>
      <c r="C25" s="11" t="s">
        <v>15</v>
      </c>
      <c r="D25" s="11">
        <v>300</v>
      </c>
      <c r="E25" s="11">
        <v>300</v>
      </c>
      <c r="F25" s="11">
        <v>300</v>
      </c>
      <c r="G25" s="11">
        <v>300</v>
      </c>
      <c r="H25" s="11">
        <v>300</v>
      </c>
      <c r="I25" s="70">
        <v>300</v>
      </c>
      <c r="J25" s="98"/>
    </row>
    <row r="26" spans="1:10" ht="51">
      <c r="A26" s="113">
        <f t="shared" si="0"/>
        <v>18</v>
      </c>
      <c r="B26" s="8" t="s">
        <v>189</v>
      </c>
      <c r="C26" s="11" t="s">
        <v>15</v>
      </c>
      <c r="D26" s="11">
        <v>10</v>
      </c>
      <c r="E26" s="11">
        <v>10</v>
      </c>
      <c r="F26" s="11">
        <v>10</v>
      </c>
      <c r="G26" s="11">
        <v>10</v>
      </c>
      <c r="H26" s="11">
        <v>10</v>
      </c>
      <c r="I26" s="11">
        <v>10</v>
      </c>
      <c r="J26" s="98"/>
    </row>
    <row r="27" spans="1:10" ht="38.25">
      <c r="A27" s="113">
        <f t="shared" si="0"/>
        <v>19</v>
      </c>
      <c r="B27" s="8" t="s">
        <v>60</v>
      </c>
      <c r="C27" s="11" t="s">
        <v>61</v>
      </c>
      <c r="D27" s="11">
        <v>10</v>
      </c>
      <c r="E27" s="11">
        <v>10</v>
      </c>
      <c r="F27" s="11">
        <v>10</v>
      </c>
      <c r="G27" s="11">
        <v>10</v>
      </c>
      <c r="H27" s="11">
        <v>10</v>
      </c>
      <c r="I27" s="70">
        <v>10</v>
      </c>
      <c r="J27" s="98"/>
    </row>
    <row r="28" spans="1:10" ht="38.25">
      <c r="A28" s="113">
        <f t="shared" si="0"/>
        <v>20</v>
      </c>
      <c r="B28" s="8" t="s">
        <v>190</v>
      </c>
      <c r="C28" s="11" t="s">
        <v>15</v>
      </c>
      <c r="D28" s="11">
        <v>20</v>
      </c>
      <c r="E28" s="11">
        <v>20</v>
      </c>
      <c r="F28" s="11">
        <v>20</v>
      </c>
      <c r="G28" s="11">
        <v>20</v>
      </c>
      <c r="H28" s="11">
        <v>20</v>
      </c>
      <c r="I28" s="70">
        <v>20</v>
      </c>
      <c r="J28" s="98"/>
    </row>
    <row r="29" spans="1:10" ht="55.5" customHeight="1">
      <c r="A29" s="113">
        <f t="shared" si="0"/>
        <v>21</v>
      </c>
      <c r="B29" s="8" t="s">
        <v>91</v>
      </c>
      <c r="C29" s="11" t="s">
        <v>15</v>
      </c>
      <c r="D29" s="11">
        <v>2</v>
      </c>
      <c r="E29" s="11">
        <v>2</v>
      </c>
      <c r="F29" s="11">
        <v>2</v>
      </c>
      <c r="G29" s="11">
        <v>2</v>
      </c>
      <c r="H29" s="11">
        <v>2</v>
      </c>
      <c r="I29" s="38">
        <v>2</v>
      </c>
      <c r="J29" s="98"/>
    </row>
    <row r="30" spans="1:10" ht="45" customHeight="1">
      <c r="A30" s="113">
        <f t="shared" si="0"/>
        <v>22</v>
      </c>
      <c r="B30" s="8" t="s">
        <v>92</v>
      </c>
      <c r="C30" s="11" t="s">
        <v>15</v>
      </c>
      <c r="D30" s="11">
        <v>2</v>
      </c>
      <c r="E30" s="11">
        <v>2</v>
      </c>
      <c r="F30" s="11">
        <v>2</v>
      </c>
      <c r="G30" s="11">
        <v>2</v>
      </c>
      <c r="H30" s="11">
        <v>2</v>
      </c>
      <c r="I30" s="38">
        <v>2</v>
      </c>
      <c r="J30" s="98"/>
    </row>
    <row r="31" spans="1:10" ht="95.25" customHeight="1">
      <c r="A31" s="113">
        <f t="shared" si="0"/>
        <v>23</v>
      </c>
      <c r="B31" s="8" t="s">
        <v>110</v>
      </c>
      <c r="C31" s="11" t="s">
        <v>16</v>
      </c>
      <c r="D31" s="11">
        <v>35</v>
      </c>
      <c r="E31" s="11">
        <v>35</v>
      </c>
      <c r="F31" s="11">
        <v>35</v>
      </c>
      <c r="G31" s="11">
        <v>35</v>
      </c>
      <c r="H31" s="11">
        <v>35</v>
      </c>
      <c r="I31" s="38">
        <v>35</v>
      </c>
      <c r="J31" s="98"/>
    </row>
    <row r="32" spans="1:10" ht="15">
      <c r="A32" s="113">
        <f t="shared" si="0"/>
        <v>24</v>
      </c>
      <c r="B32" s="84" t="s">
        <v>116</v>
      </c>
      <c r="C32" s="70" t="s">
        <v>117</v>
      </c>
      <c r="D32" s="70">
        <v>4.4</v>
      </c>
      <c r="E32" s="70">
        <v>4.5</v>
      </c>
      <c r="F32" s="70">
        <v>4.6</v>
      </c>
      <c r="G32" s="70">
        <v>4.7</v>
      </c>
      <c r="H32" s="70">
        <v>4.8</v>
      </c>
      <c r="I32" s="80">
        <v>4.9</v>
      </c>
      <c r="J32" s="98"/>
    </row>
    <row r="33" spans="1:10" ht="38.25">
      <c r="A33" s="113">
        <f t="shared" si="0"/>
        <v>25</v>
      </c>
      <c r="B33" s="82" t="s">
        <v>127</v>
      </c>
      <c r="C33" s="70" t="s">
        <v>16</v>
      </c>
      <c r="D33" s="70">
        <v>17</v>
      </c>
      <c r="E33" s="70">
        <v>17.4</v>
      </c>
      <c r="F33" s="70">
        <v>17.8</v>
      </c>
      <c r="G33" s="70">
        <v>18.2</v>
      </c>
      <c r="H33" s="70">
        <v>18.6</v>
      </c>
      <c r="I33" s="80">
        <v>19</v>
      </c>
      <c r="J33" s="98"/>
    </row>
    <row r="34" spans="1:10" ht="25.5">
      <c r="A34" s="113">
        <f t="shared" si="0"/>
        <v>26</v>
      </c>
      <c r="B34" s="82" t="s">
        <v>118</v>
      </c>
      <c r="C34" s="70" t="s">
        <v>16</v>
      </c>
      <c r="D34" s="70">
        <v>7</v>
      </c>
      <c r="E34" s="70">
        <v>7.1</v>
      </c>
      <c r="F34" s="70">
        <v>7.2</v>
      </c>
      <c r="G34" s="70">
        <v>7.3</v>
      </c>
      <c r="H34" s="70">
        <v>7.4</v>
      </c>
      <c r="I34" s="80">
        <v>7.5</v>
      </c>
      <c r="J34" s="98"/>
    </row>
    <row r="35" spans="1:10" ht="90">
      <c r="A35" s="118">
        <f t="shared" si="0"/>
        <v>27</v>
      </c>
      <c r="B35" s="95" t="s">
        <v>160</v>
      </c>
      <c r="C35" s="70" t="s">
        <v>16</v>
      </c>
      <c r="D35" s="70">
        <v>100</v>
      </c>
      <c r="E35" s="70">
        <v>100</v>
      </c>
      <c r="F35" s="70">
        <v>100</v>
      </c>
      <c r="G35" s="70">
        <v>100</v>
      </c>
      <c r="H35" s="70">
        <v>100</v>
      </c>
      <c r="I35" s="80">
        <v>100</v>
      </c>
      <c r="J35" s="98"/>
    </row>
    <row r="36" spans="1:10" ht="26.25">
      <c r="A36" s="118">
        <f t="shared" si="0"/>
        <v>28</v>
      </c>
      <c r="B36" s="95" t="s">
        <v>191</v>
      </c>
      <c r="C36" s="70" t="s">
        <v>15</v>
      </c>
      <c r="D36" s="70">
        <v>3</v>
      </c>
      <c r="E36" s="70">
        <v>3</v>
      </c>
      <c r="F36" s="70">
        <v>3</v>
      </c>
      <c r="G36" s="70">
        <v>3</v>
      </c>
      <c r="H36" s="70">
        <v>3</v>
      </c>
      <c r="I36" s="80">
        <v>3</v>
      </c>
      <c r="J36" s="98"/>
    </row>
    <row r="37" spans="1:10" ht="39">
      <c r="A37" s="118">
        <f t="shared" si="0"/>
        <v>29</v>
      </c>
      <c r="B37" s="95" t="s">
        <v>135</v>
      </c>
      <c r="C37" s="70" t="s">
        <v>136</v>
      </c>
      <c r="D37" s="70">
        <v>4.8</v>
      </c>
      <c r="E37" s="70">
        <v>5</v>
      </c>
      <c r="F37" s="70">
        <v>5.2</v>
      </c>
      <c r="G37" s="70">
        <v>5.4</v>
      </c>
      <c r="H37" s="70">
        <v>5.6</v>
      </c>
      <c r="I37" s="80">
        <v>5.6</v>
      </c>
      <c r="J37" s="98"/>
    </row>
    <row r="38" spans="1:10" ht="77.25">
      <c r="A38" s="118">
        <f t="shared" si="0"/>
        <v>30</v>
      </c>
      <c r="B38" s="96" t="s">
        <v>139</v>
      </c>
      <c r="C38" s="119" t="s">
        <v>161</v>
      </c>
      <c r="D38" s="109">
        <v>10</v>
      </c>
      <c r="E38" s="109">
        <v>10</v>
      </c>
      <c r="F38" s="109">
        <v>10</v>
      </c>
      <c r="G38" s="109">
        <v>10</v>
      </c>
      <c r="H38" s="109">
        <v>10</v>
      </c>
      <c r="I38" s="110">
        <v>10</v>
      </c>
      <c r="J38" s="98"/>
    </row>
    <row r="39" spans="1:10" ht="64.5">
      <c r="A39" s="118">
        <f t="shared" si="0"/>
        <v>31</v>
      </c>
      <c r="B39" s="96" t="s">
        <v>140</v>
      </c>
      <c r="C39" s="109" t="s">
        <v>15</v>
      </c>
      <c r="D39" s="109">
        <v>1</v>
      </c>
      <c r="E39" s="109">
        <v>1</v>
      </c>
      <c r="F39" s="109">
        <v>1</v>
      </c>
      <c r="G39" s="109">
        <v>1</v>
      </c>
      <c r="H39" s="109">
        <v>1</v>
      </c>
      <c r="I39" s="110">
        <v>1</v>
      </c>
      <c r="J39" s="98"/>
    </row>
    <row r="40" spans="1:10" ht="90">
      <c r="A40" s="118">
        <f t="shared" si="0"/>
        <v>32</v>
      </c>
      <c r="B40" s="96" t="s">
        <v>192</v>
      </c>
      <c r="C40" s="96" t="s">
        <v>15</v>
      </c>
      <c r="D40" s="109">
        <v>1</v>
      </c>
      <c r="E40" s="109">
        <v>1</v>
      </c>
      <c r="F40" s="109">
        <v>1</v>
      </c>
      <c r="G40" s="109">
        <v>1</v>
      </c>
      <c r="H40" s="109">
        <v>1</v>
      </c>
      <c r="I40" s="110">
        <v>1</v>
      </c>
      <c r="J40" s="98"/>
    </row>
    <row r="41" spans="1:10" ht="39">
      <c r="A41" s="118">
        <f t="shared" si="0"/>
        <v>33</v>
      </c>
      <c r="B41" s="96" t="s">
        <v>145</v>
      </c>
      <c r="C41" s="96" t="s">
        <v>151</v>
      </c>
      <c r="D41" s="116">
        <v>0.2</v>
      </c>
      <c r="E41" s="109">
        <v>0.4</v>
      </c>
      <c r="F41" s="109">
        <v>0.5</v>
      </c>
      <c r="G41" s="109">
        <v>0.6</v>
      </c>
      <c r="H41" s="109">
        <v>0.6</v>
      </c>
      <c r="I41" s="109">
        <v>0.6</v>
      </c>
      <c r="J41" s="98"/>
    </row>
    <row r="42" spans="1:10" ht="39">
      <c r="A42" s="118">
        <f t="shared" si="0"/>
        <v>34</v>
      </c>
      <c r="B42" s="96" t="s">
        <v>146</v>
      </c>
      <c r="C42" s="96" t="s">
        <v>15</v>
      </c>
      <c r="D42" s="109">
        <v>115</v>
      </c>
      <c r="E42" s="115">
        <v>152</v>
      </c>
      <c r="F42" s="115">
        <v>219</v>
      </c>
      <c r="G42" s="115">
        <v>289</v>
      </c>
      <c r="H42" s="115">
        <v>330</v>
      </c>
      <c r="I42" s="115">
        <v>330</v>
      </c>
      <c r="J42" s="98"/>
    </row>
    <row r="43" spans="1:10" ht="51.75">
      <c r="A43" s="118">
        <f t="shared" si="0"/>
        <v>35</v>
      </c>
      <c r="B43" s="114" t="s">
        <v>147</v>
      </c>
      <c r="C43" s="115" t="s">
        <v>61</v>
      </c>
      <c r="D43" s="115">
        <v>58</v>
      </c>
      <c r="E43" s="115">
        <v>106</v>
      </c>
      <c r="F43" s="115">
        <v>154</v>
      </c>
      <c r="G43" s="115">
        <v>202</v>
      </c>
      <c r="H43" s="115">
        <v>251</v>
      </c>
      <c r="I43" s="115">
        <v>251</v>
      </c>
      <c r="J43" s="98"/>
    </row>
    <row r="44" spans="1:10" ht="64.5">
      <c r="A44" s="118">
        <f t="shared" si="0"/>
        <v>36</v>
      </c>
      <c r="B44" s="114" t="s">
        <v>148</v>
      </c>
      <c r="C44" s="115" t="s">
        <v>61</v>
      </c>
      <c r="D44" s="115">
        <v>90</v>
      </c>
      <c r="E44" s="115">
        <v>136</v>
      </c>
      <c r="F44" s="115">
        <v>165</v>
      </c>
      <c r="G44" s="115">
        <v>193</v>
      </c>
      <c r="H44" s="115">
        <v>216</v>
      </c>
      <c r="I44" s="115">
        <v>216</v>
      </c>
      <c r="J44" s="98"/>
    </row>
    <row r="45" spans="1:10" ht="39">
      <c r="A45" s="118">
        <f t="shared" si="0"/>
        <v>37</v>
      </c>
      <c r="B45" s="114" t="s">
        <v>149</v>
      </c>
      <c r="C45" s="115" t="s">
        <v>61</v>
      </c>
      <c r="D45" s="115">
        <v>489</v>
      </c>
      <c r="E45" s="115">
        <v>745</v>
      </c>
      <c r="F45" s="115">
        <v>982</v>
      </c>
      <c r="G45" s="115">
        <v>1210</v>
      </c>
      <c r="H45" s="115">
        <v>1402</v>
      </c>
      <c r="I45" s="115">
        <v>1402</v>
      </c>
      <c r="J45" s="98"/>
    </row>
    <row r="46" spans="1:10" ht="39">
      <c r="A46" s="118">
        <f t="shared" si="0"/>
        <v>38</v>
      </c>
      <c r="B46" s="114" t="s">
        <v>150</v>
      </c>
      <c r="C46" s="115" t="s">
        <v>15</v>
      </c>
      <c r="D46" s="115">
        <v>10</v>
      </c>
      <c r="E46" s="115">
        <v>16</v>
      </c>
      <c r="F46" s="115">
        <v>21</v>
      </c>
      <c r="G46" s="115">
        <v>25</v>
      </c>
      <c r="H46" s="115">
        <v>29</v>
      </c>
      <c r="I46" s="115">
        <v>29</v>
      </c>
      <c r="J46" s="98"/>
    </row>
    <row r="47" spans="1:9" ht="15">
      <c r="A47" s="125" t="s">
        <v>83</v>
      </c>
      <c r="B47" s="125"/>
      <c r="C47" s="125"/>
      <c r="D47" s="125"/>
      <c r="E47" s="125"/>
      <c r="F47" s="125"/>
      <c r="G47" s="125"/>
      <c r="H47" s="125"/>
      <c r="I47" s="125"/>
    </row>
    <row r="48" spans="1:10" ht="25.5">
      <c r="A48" s="11">
        <v>39</v>
      </c>
      <c r="B48" s="8" t="s">
        <v>62</v>
      </c>
      <c r="C48" s="11" t="s">
        <v>15</v>
      </c>
      <c r="D48" s="11">
        <v>2</v>
      </c>
      <c r="E48" s="5">
        <v>2</v>
      </c>
      <c r="F48" s="5">
        <v>2</v>
      </c>
      <c r="G48" s="5">
        <v>2</v>
      </c>
      <c r="H48" s="5">
        <v>2</v>
      </c>
      <c r="I48" s="5">
        <v>2</v>
      </c>
      <c r="J48" s="102"/>
    </row>
    <row r="49" spans="1:9" ht="25.5">
      <c r="A49" s="11">
        <f>A48+1</f>
        <v>40</v>
      </c>
      <c r="B49" s="8" t="s">
        <v>63</v>
      </c>
      <c r="C49" s="11" t="s">
        <v>15</v>
      </c>
      <c r="D49" s="11">
        <v>0</v>
      </c>
      <c r="E49" s="5">
        <v>1</v>
      </c>
      <c r="F49" s="5">
        <v>0</v>
      </c>
      <c r="G49" s="5">
        <v>1</v>
      </c>
      <c r="H49" s="5">
        <v>0</v>
      </c>
      <c r="I49" s="5">
        <v>0</v>
      </c>
    </row>
    <row r="50" spans="1:9" ht="25.5">
      <c r="A50" s="11">
        <f>A49+1</f>
        <v>41</v>
      </c>
      <c r="B50" s="8" t="s">
        <v>64</v>
      </c>
      <c r="C50" s="11" t="s">
        <v>15</v>
      </c>
      <c r="D50" s="11">
        <v>0</v>
      </c>
      <c r="E50" s="67" t="s">
        <v>80</v>
      </c>
      <c r="F50" s="67" t="s">
        <v>80</v>
      </c>
      <c r="G50" s="67" t="s">
        <v>80</v>
      </c>
      <c r="H50" s="67" t="s">
        <v>154</v>
      </c>
      <c r="I50" s="67" t="s">
        <v>80</v>
      </c>
    </row>
    <row r="51" spans="1:9" ht="25.5">
      <c r="A51" s="11">
        <f>A50+1</f>
        <v>42</v>
      </c>
      <c r="B51" s="8" t="s">
        <v>65</v>
      </c>
      <c r="C51" s="11" t="s">
        <v>15</v>
      </c>
      <c r="D51" s="11">
        <v>2</v>
      </c>
      <c r="E51" s="11">
        <v>2</v>
      </c>
      <c r="F51" s="11">
        <v>2</v>
      </c>
      <c r="G51" s="11">
        <v>2</v>
      </c>
      <c r="H51" s="11">
        <v>1</v>
      </c>
      <c r="I51" s="11">
        <v>1</v>
      </c>
    </row>
    <row r="52" spans="1:9" ht="38.25">
      <c r="A52" s="11">
        <f>A51+1</f>
        <v>43</v>
      </c>
      <c r="B52" s="8" t="s">
        <v>66</v>
      </c>
      <c r="C52" s="11" t="s">
        <v>16</v>
      </c>
      <c r="D52" s="11">
        <v>37.7</v>
      </c>
      <c r="E52" s="11">
        <v>37.6</v>
      </c>
      <c r="F52" s="11">
        <v>37.5</v>
      </c>
      <c r="G52" s="11">
        <v>37.4</v>
      </c>
      <c r="H52" s="11">
        <v>32.4</v>
      </c>
      <c r="I52" s="11">
        <v>32.3</v>
      </c>
    </row>
    <row r="53" spans="1:9" ht="38.25">
      <c r="A53" s="11">
        <f>A52+1</f>
        <v>44</v>
      </c>
      <c r="B53" s="8" t="s">
        <v>67</v>
      </c>
      <c r="C53" s="11" t="s">
        <v>16</v>
      </c>
      <c r="D53" s="11">
        <v>100</v>
      </c>
      <c r="E53" s="11">
        <v>100</v>
      </c>
      <c r="F53" s="11">
        <v>100</v>
      </c>
      <c r="G53" s="11">
        <v>100</v>
      </c>
      <c r="H53" s="11">
        <v>100</v>
      </c>
      <c r="I53" s="11">
        <v>100</v>
      </c>
    </row>
    <row r="54" spans="1:9" ht="15">
      <c r="A54" s="125" t="s">
        <v>84</v>
      </c>
      <c r="B54" s="125"/>
      <c r="C54" s="125"/>
      <c r="D54" s="125"/>
      <c r="E54" s="125"/>
      <c r="F54" s="125"/>
      <c r="G54" s="125"/>
      <c r="H54" s="125"/>
      <c r="I54" s="125"/>
    </row>
    <row r="55" spans="1:9" ht="15">
      <c r="A55" s="132">
        <v>45</v>
      </c>
      <c r="B55" s="134" t="s">
        <v>193</v>
      </c>
      <c r="C55" s="11" t="s">
        <v>155</v>
      </c>
      <c r="D55" s="57">
        <v>71.7</v>
      </c>
      <c r="E55" s="57">
        <v>74.8</v>
      </c>
      <c r="F55" s="57">
        <v>77.5</v>
      </c>
      <c r="G55" s="57">
        <v>80.2</v>
      </c>
      <c r="H55" s="57">
        <v>82.7</v>
      </c>
      <c r="I55" s="57">
        <v>85.4</v>
      </c>
    </row>
    <row r="56" spans="1:9" ht="15">
      <c r="A56" s="133"/>
      <c r="B56" s="135"/>
      <c r="C56" s="11" t="s">
        <v>156</v>
      </c>
      <c r="D56" s="113">
        <v>17.9</v>
      </c>
      <c r="E56" s="113">
        <v>18.7</v>
      </c>
      <c r="F56" s="113">
        <v>19.4</v>
      </c>
      <c r="G56" s="113">
        <v>20.1</v>
      </c>
      <c r="H56" s="113">
        <v>20.7</v>
      </c>
      <c r="I56" s="113">
        <v>21.4</v>
      </c>
    </row>
    <row r="57" spans="1:10" ht="15">
      <c r="A57" s="132">
        <f>A55+1</f>
        <v>46</v>
      </c>
      <c r="B57" s="134" t="s">
        <v>157</v>
      </c>
      <c r="C57" s="11" t="s">
        <v>155</v>
      </c>
      <c r="D57" s="63">
        <v>2.8</v>
      </c>
      <c r="E57" s="63">
        <v>3.2</v>
      </c>
      <c r="F57" s="63">
        <v>3.9</v>
      </c>
      <c r="G57" s="63">
        <v>4.3</v>
      </c>
      <c r="H57" s="63">
        <v>5.5</v>
      </c>
      <c r="I57" s="63">
        <v>6.1</v>
      </c>
      <c r="J57" s="99"/>
    </row>
    <row r="58" spans="1:10" ht="15">
      <c r="A58" s="133"/>
      <c r="B58" s="135"/>
      <c r="C58" s="11" t="s">
        <v>156</v>
      </c>
      <c r="D58" s="113">
        <v>0.7</v>
      </c>
      <c r="E58" s="113">
        <v>0.8</v>
      </c>
      <c r="F58" s="113">
        <v>1</v>
      </c>
      <c r="G58" s="113">
        <v>1.1</v>
      </c>
      <c r="H58" s="113">
        <v>1.4</v>
      </c>
      <c r="I58" s="113">
        <v>1.5</v>
      </c>
      <c r="J58" s="99"/>
    </row>
    <row r="59" spans="1:10" ht="15">
      <c r="A59" s="117">
        <f>A57+1</f>
        <v>47</v>
      </c>
      <c r="B59" s="49" t="s">
        <v>58</v>
      </c>
      <c r="C59" s="11" t="s">
        <v>15</v>
      </c>
      <c r="D59" s="113">
        <v>4</v>
      </c>
      <c r="E59" s="113">
        <v>6</v>
      </c>
      <c r="F59" s="113">
        <v>6</v>
      </c>
      <c r="G59" s="113">
        <v>6</v>
      </c>
      <c r="H59" s="113">
        <v>5</v>
      </c>
      <c r="I59" s="113">
        <v>5</v>
      </c>
      <c r="J59" s="99"/>
    </row>
    <row r="60" spans="1:10" ht="25.5">
      <c r="A60" s="117">
        <f>A59+1</f>
        <v>48</v>
      </c>
      <c r="B60" s="49" t="s">
        <v>194</v>
      </c>
      <c r="C60" s="11" t="s">
        <v>59</v>
      </c>
      <c r="D60" s="37">
        <v>1.1</v>
      </c>
      <c r="E60" s="37">
        <v>1.2</v>
      </c>
      <c r="F60" s="113">
        <v>1</v>
      </c>
      <c r="G60" s="113">
        <v>1.1</v>
      </c>
      <c r="H60" s="113">
        <v>1.3</v>
      </c>
      <c r="I60" s="37">
        <v>1.2</v>
      </c>
      <c r="J60" s="99"/>
    </row>
    <row r="61" spans="1:10" ht="15">
      <c r="A61" s="117">
        <f>A60+1</f>
        <v>49</v>
      </c>
      <c r="B61" s="49" t="s">
        <v>57</v>
      </c>
      <c r="C61" s="11" t="s">
        <v>15</v>
      </c>
      <c r="D61" s="113">
        <v>2000</v>
      </c>
      <c r="E61" s="113">
        <v>0</v>
      </c>
      <c r="F61" s="113">
        <v>0</v>
      </c>
      <c r="G61" s="113">
        <v>1000</v>
      </c>
      <c r="H61" s="113">
        <v>0</v>
      </c>
      <c r="I61" s="113">
        <v>0</v>
      </c>
      <c r="J61" s="99"/>
    </row>
    <row r="62" spans="1:10" ht="26.25">
      <c r="A62" s="117">
        <f>A61+1</f>
        <v>50</v>
      </c>
      <c r="B62" s="36" t="s">
        <v>81</v>
      </c>
      <c r="C62" s="11" t="s">
        <v>15</v>
      </c>
      <c r="D62" s="11">
        <v>50</v>
      </c>
      <c r="E62" s="11">
        <v>0</v>
      </c>
      <c r="F62" s="11">
        <v>0</v>
      </c>
      <c r="G62" s="11">
        <v>0</v>
      </c>
      <c r="H62" s="11">
        <v>0</v>
      </c>
      <c r="I62" s="11">
        <v>50</v>
      </c>
      <c r="J62" s="99"/>
    </row>
    <row r="63" spans="1:9" ht="15">
      <c r="A63" s="125" t="s">
        <v>195</v>
      </c>
      <c r="B63" s="125"/>
      <c r="C63" s="125"/>
      <c r="D63" s="125"/>
      <c r="E63" s="125"/>
      <c r="F63" s="125"/>
      <c r="G63" s="125"/>
      <c r="H63" s="125"/>
      <c r="I63" s="125"/>
    </row>
    <row r="64" spans="1:10" ht="51">
      <c r="A64" s="11">
        <v>51</v>
      </c>
      <c r="B64" s="62" t="s">
        <v>95</v>
      </c>
      <c r="C64" s="65" t="s">
        <v>96</v>
      </c>
      <c r="D64" s="57" t="s">
        <v>97</v>
      </c>
      <c r="E64" s="113" t="s">
        <v>97</v>
      </c>
      <c r="F64" s="113" t="s">
        <v>97</v>
      </c>
      <c r="G64" s="113" t="s">
        <v>97</v>
      </c>
      <c r="H64" s="65" t="s">
        <v>97</v>
      </c>
      <c r="I64" s="66" t="s">
        <v>97</v>
      </c>
      <c r="J64" s="99"/>
    </row>
    <row r="65" spans="1:9" ht="26.25">
      <c r="A65" s="70">
        <f>A64+1</f>
        <v>52</v>
      </c>
      <c r="B65" s="95" t="s">
        <v>125</v>
      </c>
      <c r="C65" s="93" t="s">
        <v>98</v>
      </c>
      <c r="D65" s="81">
        <v>1</v>
      </c>
      <c r="E65" s="81">
        <v>1</v>
      </c>
      <c r="F65" s="81">
        <v>1</v>
      </c>
      <c r="G65" s="81">
        <v>1</v>
      </c>
      <c r="H65" s="81">
        <v>1</v>
      </c>
      <c r="I65" s="83">
        <v>1</v>
      </c>
    </row>
    <row r="66" spans="1:9" ht="51.75">
      <c r="A66" s="70">
        <f aca="true" t="shared" si="1" ref="A66:A76">A65+1</f>
        <v>53</v>
      </c>
      <c r="B66" s="96" t="s">
        <v>126</v>
      </c>
      <c r="C66" s="93" t="s">
        <v>98</v>
      </c>
      <c r="D66" s="81">
        <v>1</v>
      </c>
      <c r="E66" s="81">
        <v>1</v>
      </c>
      <c r="F66" s="81">
        <v>1</v>
      </c>
      <c r="G66" s="81">
        <v>1</v>
      </c>
      <c r="H66" s="81">
        <v>1</v>
      </c>
      <c r="I66" s="83">
        <v>1</v>
      </c>
    </row>
    <row r="67" spans="1:9" ht="25.5">
      <c r="A67" s="70">
        <f t="shared" si="1"/>
        <v>54</v>
      </c>
      <c r="B67" s="94" t="s">
        <v>113</v>
      </c>
      <c r="C67" s="38" t="s">
        <v>99</v>
      </c>
      <c r="D67" s="38">
        <v>200</v>
      </c>
      <c r="E67" s="38">
        <v>200</v>
      </c>
      <c r="F67" s="38">
        <v>200</v>
      </c>
      <c r="G67" s="38">
        <v>200</v>
      </c>
      <c r="H67" s="38">
        <v>200</v>
      </c>
      <c r="I67" s="38">
        <v>200</v>
      </c>
    </row>
    <row r="68" spans="1:9" ht="25.5">
      <c r="A68" s="70">
        <f t="shared" si="1"/>
        <v>55</v>
      </c>
      <c r="B68" s="8" t="s">
        <v>114</v>
      </c>
      <c r="C68" s="38" t="s">
        <v>99</v>
      </c>
      <c r="D68" s="38">
        <v>156</v>
      </c>
      <c r="E68" s="38">
        <v>156</v>
      </c>
      <c r="F68" s="38">
        <v>156</v>
      </c>
      <c r="G68" s="38">
        <v>156</v>
      </c>
      <c r="H68" s="38">
        <v>156</v>
      </c>
      <c r="I68" s="38">
        <v>156</v>
      </c>
    </row>
    <row r="69" spans="1:9" ht="25.5">
      <c r="A69" s="70">
        <f t="shared" si="1"/>
        <v>56</v>
      </c>
      <c r="B69" s="8" t="s">
        <v>128</v>
      </c>
      <c r="C69" s="38" t="s">
        <v>99</v>
      </c>
      <c r="D69" s="38">
        <v>10</v>
      </c>
      <c r="E69" s="38">
        <v>10</v>
      </c>
      <c r="F69" s="38">
        <v>10</v>
      </c>
      <c r="G69" s="38">
        <v>10</v>
      </c>
      <c r="H69" s="38">
        <v>10</v>
      </c>
      <c r="I69" s="38">
        <v>10</v>
      </c>
    </row>
    <row r="70" spans="1:9" ht="51">
      <c r="A70" s="70">
        <f t="shared" si="1"/>
        <v>57</v>
      </c>
      <c r="B70" s="8" t="s">
        <v>100</v>
      </c>
      <c r="C70" s="38" t="s">
        <v>98</v>
      </c>
      <c r="D70" s="38">
        <v>4</v>
      </c>
      <c r="E70" s="38">
        <v>4</v>
      </c>
      <c r="F70" s="38">
        <v>4</v>
      </c>
      <c r="G70" s="38">
        <v>4</v>
      </c>
      <c r="H70" s="38">
        <v>4</v>
      </c>
      <c r="I70" s="38">
        <v>4</v>
      </c>
    </row>
    <row r="71" spans="1:9" ht="51">
      <c r="A71" s="70">
        <f t="shared" si="1"/>
        <v>58</v>
      </c>
      <c r="B71" s="8" t="s">
        <v>101</v>
      </c>
      <c r="C71" s="38" t="s">
        <v>102</v>
      </c>
      <c r="D71" s="38">
        <v>150</v>
      </c>
      <c r="E71" s="38">
        <v>150</v>
      </c>
      <c r="F71" s="38">
        <v>150</v>
      </c>
      <c r="G71" s="38">
        <v>150</v>
      </c>
      <c r="H71" s="38">
        <v>150</v>
      </c>
      <c r="I71" s="38">
        <v>150</v>
      </c>
    </row>
    <row r="72" spans="1:9" ht="38.25">
      <c r="A72" s="70">
        <f t="shared" si="1"/>
        <v>59</v>
      </c>
      <c r="B72" s="68" t="s">
        <v>103</v>
      </c>
      <c r="C72" s="61" t="s">
        <v>104</v>
      </c>
      <c r="D72" s="38" t="s">
        <v>105</v>
      </c>
      <c r="E72" s="38" t="s">
        <v>105</v>
      </c>
      <c r="F72" s="69" t="s">
        <v>105</v>
      </c>
      <c r="G72" s="69" t="s">
        <v>105</v>
      </c>
      <c r="H72" s="69" t="s">
        <v>105</v>
      </c>
      <c r="I72" s="69" t="s">
        <v>105</v>
      </c>
    </row>
    <row r="73" spans="1:9" ht="39">
      <c r="A73" s="70">
        <f t="shared" si="1"/>
        <v>60</v>
      </c>
      <c r="B73" s="95" t="s">
        <v>138</v>
      </c>
      <c r="C73" s="63" t="s">
        <v>15</v>
      </c>
      <c r="D73" s="38">
        <v>150</v>
      </c>
      <c r="E73" s="38">
        <v>150</v>
      </c>
      <c r="F73" s="38">
        <v>150</v>
      </c>
      <c r="G73" s="38">
        <v>150</v>
      </c>
      <c r="H73" s="38">
        <v>150</v>
      </c>
      <c r="I73" s="38">
        <v>150</v>
      </c>
    </row>
    <row r="74" spans="1:9" ht="51.75">
      <c r="A74" s="70">
        <f t="shared" si="1"/>
        <v>61</v>
      </c>
      <c r="B74" s="59" t="s">
        <v>106</v>
      </c>
      <c r="C74" s="63" t="s">
        <v>15</v>
      </c>
      <c r="D74" s="113">
        <v>200</v>
      </c>
      <c r="E74" s="113">
        <v>200</v>
      </c>
      <c r="F74" s="113">
        <v>200</v>
      </c>
      <c r="G74" s="113">
        <v>200</v>
      </c>
      <c r="H74" s="63">
        <v>200</v>
      </c>
      <c r="I74" s="63">
        <v>200</v>
      </c>
    </row>
    <row r="75" spans="1:9" ht="51.75">
      <c r="A75" s="70">
        <f t="shared" si="1"/>
        <v>62</v>
      </c>
      <c r="B75" s="59" t="s">
        <v>107</v>
      </c>
      <c r="C75" s="63" t="s">
        <v>15</v>
      </c>
      <c r="D75" s="38">
        <v>40</v>
      </c>
      <c r="E75" s="38">
        <v>40</v>
      </c>
      <c r="F75" s="63">
        <v>40</v>
      </c>
      <c r="G75" s="63">
        <v>40</v>
      </c>
      <c r="H75" s="63">
        <v>40</v>
      </c>
      <c r="I75" s="63">
        <v>40</v>
      </c>
    </row>
    <row r="76" spans="1:9" ht="51.75">
      <c r="A76" s="70">
        <f t="shared" si="1"/>
        <v>63</v>
      </c>
      <c r="B76" s="59" t="s">
        <v>108</v>
      </c>
      <c r="C76" s="63" t="s">
        <v>15</v>
      </c>
      <c r="D76" s="113">
        <v>15</v>
      </c>
      <c r="E76" s="113">
        <v>15</v>
      </c>
      <c r="F76" s="113">
        <v>15</v>
      </c>
      <c r="G76" s="63">
        <v>15</v>
      </c>
      <c r="H76" s="63">
        <v>15</v>
      </c>
      <c r="I76" s="63">
        <v>15</v>
      </c>
    </row>
  </sheetData>
  <sheetProtection/>
  <mergeCells count="16">
    <mergeCell ref="A1:I1"/>
    <mergeCell ref="A2:I2"/>
    <mergeCell ref="B3:B4"/>
    <mergeCell ref="C3:C4"/>
    <mergeCell ref="A3:A4"/>
    <mergeCell ref="D3:I3"/>
    <mergeCell ref="A63:I63"/>
    <mergeCell ref="A54:I54"/>
    <mergeCell ref="A47:I47"/>
    <mergeCell ref="A12:I12"/>
    <mergeCell ref="A6:I6"/>
    <mergeCell ref="A22:I22"/>
    <mergeCell ref="A55:A56"/>
    <mergeCell ref="B55:B56"/>
    <mergeCell ref="A57:A58"/>
    <mergeCell ref="B57:B58"/>
  </mergeCells>
  <printOptions/>
  <pageMargins left="0.3937007874015748" right="0.3937007874015748" top="0.7874015748031497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3"/>
  <sheetViews>
    <sheetView tabSelected="1" zoomScalePageLayoutView="0" workbookViewId="0" topLeftCell="A1">
      <selection activeCell="B178" sqref="B178:B184"/>
    </sheetView>
  </sheetViews>
  <sheetFormatPr defaultColWidth="9.140625" defaultRowHeight="15"/>
  <cols>
    <col min="1" max="1" width="33.00390625" style="4" customWidth="1"/>
    <col min="2" max="2" width="20.8515625" style="0" customWidth="1"/>
    <col min="3" max="3" width="8.57421875" style="0" customWidth="1"/>
    <col min="4" max="4" width="8.28125" style="0" customWidth="1"/>
    <col min="6" max="7" width="12.421875" style="0" customWidth="1"/>
    <col min="8" max="8" width="13.7109375" style="0" customWidth="1"/>
    <col min="9" max="9" width="10.8515625" style="0" customWidth="1"/>
    <col min="10" max="10" width="9.7109375" style="0" customWidth="1"/>
    <col min="11" max="11" width="9.140625" style="3" customWidth="1"/>
  </cols>
  <sheetData>
    <row r="1" spans="1:11" ht="10.5" customHeight="1">
      <c r="A1" s="154" t="s">
        <v>53</v>
      </c>
      <c r="B1" s="154"/>
      <c r="C1" s="154"/>
      <c r="D1" s="154"/>
      <c r="E1" s="154"/>
      <c r="F1" s="154"/>
      <c r="G1" s="154"/>
      <c r="H1" s="154"/>
      <c r="I1" s="154"/>
      <c r="J1" s="154"/>
      <c r="K1" s="2"/>
    </row>
    <row r="2" spans="1:11" ht="32.25" customHeight="1">
      <c r="A2" s="144" t="s">
        <v>143</v>
      </c>
      <c r="B2" s="144"/>
      <c r="C2" s="144"/>
      <c r="D2" s="144"/>
      <c r="E2" s="144"/>
      <c r="F2" s="144"/>
      <c r="G2" s="144"/>
      <c r="H2" s="144"/>
      <c r="I2" s="144"/>
      <c r="J2" s="144"/>
      <c r="K2" s="2"/>
    </row>
    <row r="3" spans="1:11" ht="15">
      <c r="A3" s="145" t="s">
        <v>49</v>
      </c>
      <c r="B3" s="145" t="s">
        <v>1</v>
      </c>
      <c r="C3" s="145" t="s">
        <v>2</v>
      </c>
      <c r="D3" s="145"/>
      <c r="E3" s="145" t="s">
        <v>3</v>
      </c>
      <c r="F3" s="145" t="s">
        <v>4</v>
      </c>
      <c r="G3" s="145"/>
      <c r="H3" s="145"/>
      <c r="I3" s="145"/>
      <c r="J3" s="145"/>
      <c r="K3" s="2"/>
    </row>
    <row r="4" spans="1:11" ht="6" customHeight="1">
      <c r="A4" s="145"/>
      <c r="B4" s="145"/>
      <c r="C4" s="145" t="s">
        <v>51</v>
      </c>
      <c r="D4" s="145" t="s">
        <v>52</v>
      </c>
      <c r="E4" s="145"/>
      <c r="F4" s="145" t="s">
        <v>5</v>
      </c>
      <c r="G4" s="145" t="s">
        <v>6</v>
      </c>
      <c r="H4" s="145" t="s">
        <v>7</v>
      </c>
      <c r="I4" s="145" t="s">
        <v>8</v>
      </c>
      <c r="J4" s="145" t="s">
        <v>9</v>
      </c>
      <c r="K4" s="2"/>
    </row>
    <row r="5" spans="1:11" ht="5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2"/>
    </row>
    <row r="6" spans="1:11" ht="9.7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2"/>
    </row>
    <row r="7" spans="1:11" ht="1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2"/>
    </row>
    <row r="8" spans="1:11" ht="1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2"/>
    </row>
    <row r="9" spans="1:11" ht="12.7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2"/>
    </row>
    <row r="10" spans="1:11" ht="15" customHeight="1">
      <c r="A10" s="160" t="s">
        <v>50</v>
      </c>
      <c r="B10" s="155" t="s">
        <v>168</v>
      </c>
      <c r="C10" s="24"/>
      <c r="D10" s="24"/>
      <c r="E10" s="24">
        <v>2020</v>
      </c>
      <c r="F10" s="25">
        <f aca="true" t="shared" si="0" ref="F10:F15">SUM(G10:J10)</f>
        <v>36172.3</v>
      </c>
      <c r="G10" s="25">
        <f aca="true" t="shared" si="1" ref="G10:J15">SUM(G17+G45+G80+G136+G164+G192)</f>
        <v>0</v>
      </c>
      <c r="H10" s="25">
        <f t="shared" si="1"/>
        <v>13469.4</v>
      </c>
      <c r="I10" s="25">
        <f t="shared" si="1"/>
        <v>22702.9</v>
      </c>
      <c r="J10" s="25">
        <f t="shared" si="1"/>
        <v>0</v>
      </c>
      <c r="K10" s="2"/>
    </row>
    <row r="11" spans="1:11" ht="15">
      <c r="A11" s="161"/>
      <c r="B11" s="155"/>
      <c r="C11" s="24"/>
      <c r="D11" s="24"/>
      <c r="E11" s="24">
        <v>2021</v>
      </c>
      <c r="F11" s="25">
        <f t="shared" si="0"/>
        <v>41753</v>
      </c>
      <c r="G11" s="25">
        <f t="shared" si="1"/>
        <v>0</v>
      </c>
      <c r="H11" s="25">
        <f t="shared" si="1"/>
        <v>13544.300000000001</v>
      </c>
      <c r="I11" s="25">
        <f t="shared" si="1"/>
        <v>28208.7</v>
      </c>
      <c r="J11" s="25">
        <f t="shared" si="1"/>
        <v>0</v>
      </c>
      <c r="K11" s="2"/>
    </row>
    <row r="12" spans="1:11" ht="15">
      <c r="A12" s="161"/>
      <c r="B12" s="155"/>
      <c r="C12" s="24"/>
      <c r="D12" s="24"/>
      <c r="E12" s="24">
        <v>2022</v>
      </c>
      <c r="F12" s="25">
        <f t="shared" si="0"/>
        <v>37077.7</v>
      </c>
      <c r="G12" s="25">
        <f t="shared" si="1"/>
        <v>0</v>
      </c>
      <c r="H12" s="25">
        <f t="shared" si="1"/>
        <v>13635</v>
      </c>
      <c r="I12" s="25">
        <f t="shared" si="1"/>
        <v>23442.7</v>
      </c>
      <c r="J12" s="25">
        <f t="shared" si="1"/>
        <v>0</v>
      </c>
      <c r="K12" s="2"/>
    </row>
    <row r="13" spans="1:11" ht="15">
      <c r="A13" s="161"/>
      <c r="B13" s="155"/>
      <c r="C13" s="24"/>
      <c r="D13" s="24"/>
      <c r="E13" s="77">
        <v>2023</v>
      </c>
      <c r="F13" s="25">
        <f t="shared" si="0"/>
        <v>40204.2</v>
      </c>
      <c r="G13" s="25">
        <f t="shared" si="1"/>
        <v>0</v>
      </c>
      <c r="H13" s="25">
        <f t="shared" si="1"/>
        <v>13635</v>
      </c>
      <c r="I13" s="25">
        <f t="shared" si="1"/>
        <v>26569.2</v>
      </c>
      <c r="J13" s="25">
        <f t="shared" si="1"/>
        <v>0</v>
      </c>
      <c r="K13" s="2"/>
    </row>
    <row r="14" spans="1:11" ht="15">
      <c r="A14" s="161"/>
      <c r="B14" s="155"/>
      <c r="C14" s="24"/>
      <c r="D14" s="24"/>
      <c r="E14" s="77">
        <v>2024</v>
      </c>
      <c r="F14" s="25">
        <f t="shared" si="0"/>
        <v>54975.2</v>
      </c>
      <c r="G14" s="25">
        <f t="shared" si="1"/>
        <v>0</v>
      </c>
      <c r="H14" s="25">
        <f t="shared" si="1"/>
        <v>13635</v>
      </c>
      <c r="I14" s="25">
        <f t="shared" si="1"/>
        <v>41340.2</v>
      </c>
      <c r="J14" s="25">
        <f t="shared" si="1"/>
        <v>0</v>
      </c>
      <c r="K14" s="2"/>
    </row>
    <row r="15" spans="1:11" ht="15">
      <c r="A15" s="161"/>
      <c r="B15" s="155"/>
      <c r="C15" s="24"/>
      <c r="D15" s="24"/>
      <c r="E15" s="77">
        <v>2025</v>
      </c>
      <c r="F15" s="25">
        <f t="shared" si="0"/>
        <v>37252.7</v>
      </c>
      <c r="G15" s="25">
        <f t="shared" si="1"/>
        <v>0</v>
      </c>
      <c r="H15" s="25">
        <f t="shared" si="1"/>
        <v>13635</v>
      </c>
      <c r="I15" s="25">
        <f t="shared" si="1"/>
        <v>23617.7</v>
      </c>
      <c r="J15" s="25">
        <f t="shared" si="1"/>
        <v>0</v>
      </c>
      <c r="K15" s="2"/>
    </row>
    <row r="16" spans="1:11" ht="15">
      <c r="A16" s="26" t="s">
        <v>10</v>
      </c>
      <c r="B16" s="155"/>
      <c r="C16" s="24"/>
      <c r="D16" s="24"/>
      <c r="E16" s="101"/>
      <c r="F16" s="111">
        <f>SUM(F10:F15)</f>
        <v>247435.10000000003</v>
      </c>
      <c r="G16" s="111">
        <f>SUM(G10:G15)</f>
        <v>0</v>
      </c>
      <c r="H16" s="111">
        <f>SUM(H10:H15)</f>
        <v>81553.7</v>
      </c>
      <c r="I16" s="111">
        <f>SUM(I10:I15)</f>
        <v>165881.40000000002</v>
      </c>
      <c r="J16" s="111">
        <f>SUM(J10:J15)</f>
        <v>0</v>
      </c>
      <c r="K16" s="2"/>
    </row>
    <row r="17" spans="1:11" ht="15" customHeight="1">
      <c r="A17" s="151" t="s">
        <v>180</v>
      </c>
      <c r="B17" s="163" t="s">
        <v>169</v>
      </c>
      <c r="C17" s="27"/>
      <c r="D17" s="27"/>
      <c r="E17" s="28">
        <v>2020</v>
      </c>
      <c r="F17" s="29">
        <f aca="true" t="shared" si="2" ref="F17:F22">SUM(G17:J17)</f>
        <v>4035</v>
      </c>
      <c r="G17" s="29">
        <f aca="true" t="shared" si="3" ref="G17:J22">G24+G31+G38</f>
        <v>0</v>
      </c>
      <c r="H17" s="29">
        <f t="shared" si="3"/>
        <v>0</v>
      </c>
      <c r="I17" s="29">
        <f t="shared" si="3"/>
        <v>4035</v>
      </c>
      <c r="J17" s="29">
        <f t="shared" si="3"/>
        <v>0</v>
      </c>
      <c r="K17" s="2"/>
    </row>
    <row r="18" spans="1:11" ht="15">
      <c r="A18" s="152"/>
      <c r="B18" s="163"/>
      <c r="C18" s="27"/>
      <c r="D18" s="27"/>
      <c r="E18" s="28">
        <v>2021</v>
      </c>
      <c r="F18" s="29">
        <f t="shared" si="2"/>
        <v>4086</v>
      </c>
      <c r="G18" s="29">
        <f t="shared" si="3"/>
        <v>0</v>
      </c>
      <c r="H18" s="29">
        <f t="shared" si="3"/>
        <v>0</v>
      </c>
      <c r="I18" s="29">
        <f t="shared" si="3"/>
        <v>4086</v>
      </c>
      <c r="J18" s="29">
        <f t="shared" si="3"/>
        <v>0</v>
      </c>
      <c r="K18" s="2"/>
    </row>
    <row r="19" spans="1:11" ht="15">
      <c r="A19" s="152"/>
      <c r="B19" s="163"/>
      <c r="C19" s="27"/>
      <c r="D19" s="27"/>
      <c r="E19" s="28">
        <v>2022</v>
      </c>
      <c r="F19" s="29">
        <f t="shared" si="2"/>
        <v>4147</v>
      </c>
      <c r="G19" s="29">
        <f t="shared" si="3"/>
        <v>0</v>
      </c>
      <c r="H19" s="29">
        <f t="shared" si="3"/>
        <v>0</v>
      </c>
      <c r="I19" s="29">
        <f t="shared" si="3"/>
        <v>4147</v>
      </c>
      <c r="J19" s="29">
        <f t="shared" si="3"/>
        <v>0</v>
      </c>
      <c r="K19" s="2"/>
    </row>
    <row r="20" spans="1:11" ht="15">
      <c r="A20" s="152"/>
      <c r="B20" s="163"/>
      <c r="C20" s="27"/>
      <c r="D20" s="27"/>
      <c r="E20" s="78">
        <v>2023</v>
      </c>
      <c r="F20" s="29">
        <f t="shared" si="2"/>
        <v>4150</v>
      </c>
      <c r="G20" s="29">
        <f t="shared" si="3"/>
        <v>0</v>
      </c>
      <c r="H20" s="29">
        <f t="shared" si="3"/>
        <v>0</v>
      </c>
      <c r="I20" s="29">
        <f t="shared" si="3"/>
        <v>4150</v>
      </c>
      <c r="J20" s="29">
        <f t="shared" si="3"/>
        <v>0</v>
      </c>
      <c r="K20" s="2"/>
    </row>
    <row r="21" spans="1:11" ht="15">
      <c r="A21" s="152"/>
      <c r="B21" s="163"/>
      <c r="C21" s="27"/>
      <c r="D21" s="27"/>
      <c r="E21" s="78">
        <v>2024</v>
      </c>
      <c r="F21" s="29">
        <f t="shared" si="2"/>
        <v>4200</v>
      </c>
      <c r="G21" s="29">
        <f t="shared" si="3"/>
        <v>0</v>
      </c>
      <c r="H21" s="29">
        <f t="shared" si="3"/>
        <v>0</v>
      </c>
      <c r="I21" s="29">
        <f t="shared" si="3"/>
        <v>4200</v>
      </c>
      <c r="J21" s="29">
        <f t="shared" si="3"/>
        <v>0</v>
      </c>
      <c r="K21" s="2"/>
    </row>
    <row r="22" spans="1:11" ht="15">
      <c r="A22" s="152"/>
      <c r="B22" s="163"/>
      <c r="C22" s="27"/>
      <c r="D22" s="27"/>
      <c r="E22" s="28">
        <v>2025</v>
      </c>
      <c r="F22" s="29">
        <f t="shared" si="2"/>
        <v>4250</v>
      </c>
      <c r="G22" s="29">
        <f t="shared" si="3"/>
        <v>0</v>
      </c>
      <c r="H22" s="29">
        <f t="shared" si="3"/>
        <v>0</v>
      </c>
      <c r="I22" s="29">
        <f t="shared" si="3"/>
        <v>4250</v>
      </c>
      <c r="J22" s="29">
        <f t="shared" si="3"/>
        <v>0</v>
      </c>
      <c r="K22" s="2"/>
    </row>
    <row r="23" spans="1:11" ht="15">
      <c r="A23" s="30" t="s">
        <v>10</v>
      </c>
      <c r="B23" s="163"/>
      <c r="C23" s="27"/>
      <c r="D23" s="27"/>
      <c r="E23" s="100"/>
      <c r="F23" s="104">
        <f>SUM(F17:F22)</f>
        <v>24868</v>
      </c>
      <c r="G23" s="104">
        <f>SUM(G17:G22)</f>
        <v>0</v>
      </c>
      <c r="H23" s="104">
        <f>SUM(H17:H22)</f>
        <v>0</v>
      </c>
      <c r="I23" s="104">
        <f>SUM(I17:I22)</f>
        <v>24868</v>
      </c>
      <c r="J23" s="104">
        <f>SUM(J17:J22)</f>
        <v>0</v>
      </c>
      <c r="K23" s="2"/>
    </row>
    <row r="24" spans="1:10" ht="15" customHeight="1">
      <c r="A24" s="164" t="s">
        <v>181</v>
      </c>
      <c r="B24" s="132" t="s">
        <v>170</v>
      </c>
      <c r="C24" s="11"/>
      <c r="D24" s="11"/>
      <c r="E24" s="11">
        <v>2020</v>
      </c>
      <c r="F24" s="6">
        <f aca="true" t="shared" si="4" ref="F24:F29">SUM(G24:J24)</f>
        <v>0</v>
      </c>
      <c r="G24" s="6">
        <v>0</v>
      </c>
      <c r="H24" s="6">
        <v>0</v>
      </c>
      <c r="I24" s="6">
        <v>0</v>
      </c>
      <c r="J24" s="6">
        <v>0</v>
      </c>
    </row>
    <row r="25" spans="1:10" ht="15">
      <c r="A25" s="165"/>
      <c r="B25" s="149"/>
      <c r="C25" s="11"/>
      <c r="D25" s="11"/>
      <c r="E25" s="11">
        <v>2021</v>
      </c>
      <c r="F25" s="6">
        <f t="shared" si="4"/>
        <v>0</v>
      </c>
      <c r="G25" s="6">
        <v>0</v>
      </c>
      <c r="H25" s="6">
        <v>0</v>
      </c>
      <c r="I25" s="6">
        <v>0</v>
      </c>
      <c r="J25" s="6">
        <v>0</v>
      </c>
    </row>
    <row r="26" spans="1:10" ht="15">
      <c r="A26" s="165"/>
      <c r="B26" s="149"/>
      <c r="C26" s="11"/>
      <c r="D26" s="11"/>
      <c r="E26" s="11">
        <v>2022</v>
      </c>
      <c r="F26" s="6">
        <f t="shared" si="4"/>
        <v>0</v>
      </c>
      <c r="G26" s="6">
        <v>0</v>
      </c>
      <c r="H26" s="6">
        <v>0</v>
      </c>
      <c r="I26" s="6">
        <v>0</v>
      </c>
      <c r="J26" s="6">
        <v>0</v>
      </c>
    </row>
    <row r="27" spans="1:10" ht="15">
      <c r="A27" s="165"/>
      <c r="B27" s="149"/>
      <c r="C27" s="11"/>
      <c r="D27" s="11"/>
      <c r="E27" s="70">
        <v>2023</v>
      </c>
      <c r="F27" s="6">
        <f t="shared" si="4"/>
        <v>0</v>
      </c>
      <c r="G27" s="85">
        <v>0</v>
      </c>
      <c r="H27" s="85">
        <v>0</v>
      </c>
      <c r="I27" s="85">
        <v>0</v>
      </c>
      <c r="J27" s="6">
        <v>0</v>
      </c>
    </row>
    <row r="28" spans="1:10" ht="15">
      <c r="A28" s="165"/>
      <c r="B28" s="149"/>
      <c r="C28" s="11"/>
      <c r="D28" s="11"/>
      <c r="E28" s="11">
        <v>2024</v>
      </c>
      <c r="F28" s="6">
        <f t="shared" si="4"/>
        <v>0</v>
      </c>
      <c r="G28" s="6">
        <v>0</v>
      </c>
      <c r="H28" s="6">
        <v>0</v>
      </c>
      <c r="I28" s="6">
        <v>0</v>
      </c>
      <c r="J28" s="6">
        <v>0</v>
      </c>
    </row>
    <row r="29" spans="1:10" ht="15">
      <c r="A29" s="165"/>
      <c r="B29" s="149"/>
      <c r="C29" s="11"/>
      <c r="D29" s="11"/>
      <c r="E29" s="11">
        <v>2025</v>
      </c>
      <c r="F29" s="6">
        <f t="shared" si="4"/>
        <v>0</v>
      </c>
      <c r="G29" s="6">
        <v>0</v>
      </c>
      <c r="H29" s="6">
        <v>0</v>
      </c>
      <c r="I29" s="6">
        <v>0</v>
      </c>
      <c r="J29" s="6">
        <v>0</v>
      </c>
    </row>
    <row r="30" spans="1:10" ht="15">
      <c r="A30" s="74" t="s">
        <v>10</v>
      </c>
      <c r="B30" s="150"/>
      <c r="C30" s="11"/>
      <c r="D30" s="11"/>
      <c r="E30" s="70"/>
      <c r="F30" s="111">
        <f>SUM(F24:F29)</f>
        <v>0</v>
      </c>
      <c r="G30" s="111">
        <f>SUM(G24:G29)</f>
        <v>0</v>
      </c>
      <c r="H30" s="111">
        <f>SUM(H24:H29)</f>
        <v>0</v>
      </c>
      <c r="I30" s="111">
        <f>SUM(I24:I29)</f>
        <v>0</v>
      </c>
      <c r="J30" s="111">
        <f>SUM(J24:J29)</f>
        <v>0</v>
      </c>
    </row>
    <row r="31" spans="1:10" ht="15" customHeight="1">
      <c r="A31" s="164" t="s">
        <v>87</v>
      </c>
      <c r="B31" s="132" t="s">
        <v>171</v>
      </c>
      <c r="C31" s="11"/>
      <c r="D31" s="11"/>
      <c r="E31" s="11">
        <v>2020</v>
      </c>
      <c r="F31" s="6">
        <f aca="true" t="shared" si="5" ref="F31:F36">SUM(G31:J31)</f>
        <v>0</v>
      </c>
      <c r="G31" s="6">
        <v>0</v>
      </c>
      <c r="H31" s="6">
        <v>0</v>
      </c>
      <c r="I31" s="6">
        <v>0</v>
      </c>
      <c r="J31" s="6">
        <v>0</v>
      </c>
    </row>
    <row r="32" spans="1:10" ht="15">
      <c r="A32" s="165"/>
      <c r="B32" s="149"/>
      <c r="C32" s="11"/>
      <c r="D32" s="11"/>
      <c r="E32" s="11">
        <v>2021</v>
      </c>
      <c r="F32" s="6">
        <f t="shared" si="5"/>
        <v>0</v>
      </c>
      <c r="G32" s="6">
        <v>0</v>
      </c>
      <c r="H32" s="6">
        <v>0</v>
      </c>
      <c r="I32" s="6">
        <v>0</v>
      </c>
      <c r="J32" s="6">
        <v>0</v>
      </c>
    </row>
    <row r="33" spans="1:10" ht="15">
      <c r="A33" s="165"/>
      <c r="B33" s="149"/>
      <c r="C33" s="11"/>
      <c r="D33" s="11"/>
      <c r="E33" s="11">
        <v>2022</v>
      </c>
      <c r="F33" s="6">
        <f t="shared" si="5"/>
        <v>0</v>
      </c>
      <c r="G33" s="6">
        <v>0</v>
      </c>
      <c r="H33" s="6">
        <v>0</v>
      </c>
      <c r="I33" s="6">
        <v>0</v>
      </c>
      <c r="J33" s="6">
        <v>0</v>
      </c>
    </row>
    <row r="34" spans="1:10" ht="15">
      <c r="A34" s="165"/>
      <c r="B34" s="149"/>
      <c r="C34" s="11"/>
      <c r="D34" s="11"/>
      <c r="E34" s="70">
        <v>2023</v>
      </c>
      <c r="F34" s="6">
        <f t="shared" si="5"/>
        <v>0</v>
      </c>
      <c r="G34" s="6">
        <v>0</v>
      </c>
      <c r="H34" s="6">
        <v>0</v>
      </c>
      <c r="I34" s="6">
        <v>0</v>
      </c>
      <c r="J34" s="6">
        <v>0</v>
      </c>
    </row>
    <row r="35" spans="1:10" ht="15">
      <c r="A35" s="165"/>
      <c r="B35" s="149"/>
      <c r="C35" s="11"/>
      <c r="D35" s="11"/>
      <c r="E35" s="11">
        <v>2024</v>
      </c>
      <c r="F35" s="6">
        <f t="shared" si="5"/>
        <v>0</v>
      </c>
      <c r="G35" s="6">
        <v>0</v>
      </c>
      <c r="H35" s="6">
        <v>0</v>
      </c>
      <c r="I35" s="6">
        <v>0</v>
      </c>
      <c r="J35" s="6">
        <v>0</v>
      </c>
    </row>
    <row r="36" spans="1:10" ht="15">
      <c r="A36" s="165"/>
      <c r="B36" s="149"/>
      <c r="C36" s="11"/>
      <c r="D36" s="11"/>
      <c r="E36" s="11">
        <v>2025</v>
      </c>
      <c r="F36" s="6">
        <f t="shared" si="5"/>
        <v>0</v>
      </c>
      <c r="G36" s="6">
        <v>0</v>
      </c>
      <c r="H36" s="6">
        <v>0</v>
      </c>
      <c r="I36" s="6">
        <v>0</v>
      </c>
      <c r="J36" s="6">
        <v>0</v>
      </c>
    </row>
    <row r="37" spans="1:10" ht="15">
      <c r="A37" s="74" t="s">
        <v>10</v>
      </c>
      <c r="B37" s="150"/>
      <c r="C37" s="11"/>
      <c r="D37" s="11"/>
      <c r="E37" s="70"/>
      <c r="F37" s="111">
        <f>SUM(F31:F36)</f>
        <v>0</v>
      </c>
      <c r="G37" s="111">
        <f>SUM(G31:G36)</f>
        <v>0</v>
      </c>
      <c r="H37" s="111">
        <f>SUM(H31:H36)</f>
        <v>0</v>
      </c>
      <c r="I37" s="111">
        <f>SUM(I31:I36)</f>
        <v>0</v>
      </c>
      <c r="J37" s="111">
        <f>SUM(J31:J36)</f>
        <v>0</v>
      </c>
    </row>
    <row r="38" spans="1:10" ht="15">
      <c r="A38" s="164" t="s">
        <v>158</v>
      </c>
      <c r="B38" s="132" t="s">
        <v>169</v>
      </c>
      <c r="C38" s="11"/>
      <c r="D38" s="11"/>
      <c r="E38" s="11">
        <v>2020</v>
      </c>
      <c r="F38" s="6">
        <f aca="true" t="shared" si="6" ref="F38:F43">SUM(G38:J38)</f>
        <v>4035</v>
      </c>
      <c r="G38" s="6">
        <v>0</v>
      </c>
      <c r="H38" s="6">
        <v>0</v>
      </c>
      <c r="I38" s="6">
        <v>4035</v>
      </c>
      <c r="J38" s="6">
        <v>0</v>
      </c>
    </row>
    <row r="39" spans="1:10" ht="15">
      <c r="A39" s="165"/>
      <c r="B39" s="149"/>
      <c r="C39" s="11"/>
      <c r="D39" s="11"/>
      <c r="E39" s="11">
        <v>2021</v>
      </c>
      <c r="F39" s="6">
        <f t="shared" si="6"/>
        <v>4086</v>
      </c>
      <c r="G39" s="6">
        <v>0</v>
      </c>
      <c r="H39" s="6">
        <v>0</v>
      </c>
      <c r="I39" s="6">
        <v>4086</v>
      </c>
      <c r="J39" s="6">
        <v>0</v>
      </c>
    </row>
    <row r="40" spans="1:10" ht="15">
      <c r="A40" s="165"/>
      <c r="B40" s="149"/>
      <c r="C40" s="11"/>
      <c r="D40" s="11"/>
      <c r="E40" s="11">
        <v>2022</v>
      </c>
      <c r="F40" s="6">
        <f t="shared" si="6"/>
        <v>4147</v>
      </c>
      <c r="G40" s="6">
        <v>0</v>
      </c>
      <c r="H40" s="6">
        <v>0</v>
      </c>
      <c r="I40" s="6">
        <v>4147</v>
      </c>
      <c r="J40" s="6">
        <v>0</v>
      </c>
    </row>
    <row r="41" spans="1:10" ht="15">
      <c r="A41" s="165"/>
      <c r="B41" s="149"/>
      <c r="C41" s="11"/>
      <c r="D41" s="11"/>
      <c r="E41" s="70">
        <v>2023</v>
      </c>
      <c r="F41" s="6">
        <f t="shared" si="6"/>
        <v>4150</v>
      </c>
      <c r="G41" s="85">
        <v>0</v>
      </c>
      <c r="H41" s="85">
        <v>0</v>
      </c>
      <c r="I41" s="85">
        <v>4150</v>
      </c>
      <c r="J41" s="6">
        <v>0</v>
      </c>
    </row>
    <row r="42" spans="1:10" ht="15">
      <c r="A42" s="165"/>
      <c r="B42" s="149"/>
      <c r="C42" s="11"/>
      <c r="D42" s="11"/>
      <c r="E42" s="11">
        <v>2024</v>
      </c>
      <c r="F42" s="6">
        <f t="shared" si="6"/>
        <v>4200</v>
      </c>
      <c r="G42" s="85">
        <v>0</v>
      </c>
      <c r="H42" s="85">
        <v>0</v>
      </c>
      <c r="I42" s="85">
        <v>4200</v>
      </c>
      <c r="J42" s="6">
        <v>0</v>
      </c>
    </row>
    <row r="43" spans="1:10" ht="15">
      <c r="A43" s="165"/>
      <c r="B43" s="149"/>
      <c r="C43" s="11"/>
      <c r="D43" s="11"/>
      <c r="E43" s="11">
        <v>2025</v>
      </c>
      <c r="F43" s="85">
        <f t="shared" si="6"/>
        <v>4250</v>
      </c>
      <c r="G43" s="85">
        <v>0</v>
      </c>
      <c r="H43" s="85">
        <v>0</v>
      </c>
      <c r="I43" s="85">
        <v>4250</v>
      </c>
      <c r="J43" s="6">
        <v>0</v>
      </c>
    </row>
    <row r="44" spans="1:10" ht="15">
      <c r="A44" s="74" t="s">
        <v>10</v>
      </c>
      <c r="B44" s="150"/>
      <c r="C44" s="11"/>
      <c r="D44" s="11"/>
      <c r="E44" s="70"/>
      <c r="F44" s="111">
        <f>SUM(F38:F43)</f>
        <v>24868</v>
      </c>
      <c r="G44" s="111">
        <f>SUM(G38:G43)</f>
        <v>0</v>
      </c>
      <c r="H44" s="111">
        <f>SUM(H38:H43)</f>
        <v>0</v>
      </c>
      <c r="I44" s="111">
        <f>SUM(I38:I43)</f>
        <v>24868</v>
      </c>
      <c r="J44" s="111">
        <f>SUM(J38:J43)</f>
        <v>0</v>
      </c>
    </row>
    <row r="45" spans="1:10" ht="15" customHeight="1">
      <c r="A45" s="151" t="s">
        <v>130</v>
      </c>
      <c r="B45" s="151" t="s">
        <v>172</v>
      </c>
      <c r="C45" s="60"/>
      <c r="D45" s="60"/>
      <c r="E45" s="60">
        <v>2020</v>
      </c>
      <c r="F45" s="29">
        <f aca="true" t="shared" si="7" ref="F45:F50">SUM(G45:J45)</f>
        <v>18816.4</v>
      </c>
      <c r="G45" s="29">
        <f aca="true" t="shared" si="8" ref="G45:J50">SUM(G52+G59+G66+G73)</f>
        <v>0</v>
      </c>
      <c r="H45" s="29">
        <f t="shared" si="8"/>
        <v>10016.4</v>
      </c>
      <c r="I45" s="29">
        <f t="shared" si="8"/>
        <v>8800</v>
      </c>
      <c r="J45" s="29">
        <f t="shared" si="8"/>
        <v>0</v>
      </c>
    </row>
    <row r="46" spans="1:10" ht="15">
      <c r="A46" s="152"/>
      <c r="B46" s="152"/>
      <c r="C46" s="60"/>
      <c r="D46" s="60"/>
      <c r="E46" s="60">
        <v>2021</v>
      </c>
      <c r="F46" s="29">
        <f t="shared" si="7"/>
        <v>18903.6</v>
      </c>
      <c r="G46" s="29">
        <f t="shared" si="8"/>
        <v>0</v>
      </c>
      <c r="H46" s="29">
        <f t="shared" si="8"/>
        <v>10103.6</v>
      </c>
      <c r="I46" s="29">
        <f t="shared" si="8"/>
        <v>8800</v>
      </c>
      <c r="J46" s="29">
        <f t="shared" si="8"/>
        <v>0</v>
      </c>
    </row>
    <row r="47" spans="1:10" ht="15">
      <c r="A47" s="152"/>
      <c r="B47" s="152"/>
      <c r="C47" s="60"/>
      <c r="D47" s="60"/>
      <c r="E47" s="60">
        <v>2022</v>
      </c>
      <c r="F47" s="29">
        <f t="shared" si="7"/>
        <v>18994.3</v>
      </c>
      <c r="G47" s="29">
        <f t="shared" si="8"/>
        <v>0</v>
      </c>
      <c r="H47" s="29">
        <f t="shared" si="8"/>
        <v>10194.3</v>
      </c>
      <c r="I47" s="29">
        <f t="shared" si="8"/>
        <v>8800</v>
      </c>
      <c r="J47" s="29">
        <f t="shared" si="8"/>
        <v>0</v>
      </c>
    </row>
    <row r="48" spans="1:10" ht="15">
      <c r="A48" s="152"/>
      <c r="B48" s="152"/>
      <c r="C48" s="60"/>
      <c r="D48" s="60"/>
      <c r="E48" s="60">
        <v>2023</v>
      </c>
      <c r="F48" s="29">
        <f t="shared" si="7"/>
        <v>18994.3</v>
      </c>
      <c r="G48" s="29">
        <f t="shared" si="8"/>
        <v>0</v>
      </c>
      <c r="H48" s="29">
        <f t="shared" si="8"/>
        <v>10194.3</v>
      </c>
      <c r="I48" s="29">
        <f t="shared" si="8"/>
        <v>8800</v>
      </c>
      <c r="J48" s="29">
        <f t="shared" si="8"/>
        <v>0</v>
      </c>
    </row>
    <row r="49" spans="1:10" ht="15">
      <c r="A49" s="152"/>
      <c r="B49" s="152"/>
      <c r="C49" s="60"/>
      <c r="D49" s="60"/>
      <c r="E49" s="78">
        <v>2024</v>
      </c>
      <c r="F49" s="29">
        <f t="shared" si="7"/>
        <v>18994.3</v>
      </c>
      <c r="G49" s="29">
        <f t="shared" si="8"/>
        <v>0</v>
      </c>
      <c r="H49" s="29">
        <f t="shared" si="8"/>
        <v>10194.3</v>
      </c>
      <c r="I49" s="29">
        <f t="shared" si="8"/>
        <v>8800</v>
      </c>
      <c r="J49" s="29">
        <f t="shared" si="8"/>
        <v>0</v>
      </c>
    </row>
    <row r="50" spans="1:10" ht="15">
      <c r="A50" s="152"/>
      <c r="B50" s="152"/>
      <c r="C50" s="60"/>
      <c r="D50" s="60"/>
      <c r="E50" s="60">
        <v>2025</v>
      </c>
      <c r="F50" s="29">
        <f t="shared" si="7"/>
        <v>18994.3</v>
      </c>
      <c r="G50" s="29">
        <f t="shared" si="8"/>
        <v>0</v>
      </c>
      <c r="H50" s="29">
        <f t="shared" si="8"/>
        <v>10194.3</v>
      </c>
      <c r="I50" s="29">
        <f t="shared" si="8"/>
        <v>8800</v>
      </c>
      <c r="J50" s="29">
        <f t="shared" si="8"/>
        <v>0</v>
      </c>
    </row>
    <row r="51" spans="1:10" ht="15">
      <c r="A51" s="30" t="s">
        <v>10</v>
      </c>
      <c r="B51" s="153"/>
      <c r="C51" s="60"/>
      <c r="D51" s="60"/>
      <c r="E51" s="100"/>
      <c r="F51" s="104">
        <f>SUM(F45:F50)</f>
        <v>113697.20000000001</v>
      </c>
      <c r="G51" s="104">
        <f>SUM(G45:G50)</f>
        <v>0</v>
      </c>
      <c r="H51" s="104">
        <f>SUM(H45:H50)</f>
        <v>60897.2</v>
      </c>
      <c r="I51" s="104">
        <f>SUM(I45:I50)</f>
        <v>52800</v>
      </c>
      <c r="J51" s="104">
        <f>SUM(J45:J50)</f>
        <v>0</v>
      </c>
    </row>
    <row r="52" spans="1:10" ht="15">
      <c r="A52" s="173" t="s">
        <v>25</v>
      </c>
      <c r="B52" s="146" t="s">
        <v>172</v>
      </c>
      <c r="C52" s="7"/>
      <c r="D52" s="7"/>
      <c r="E52" s="11">
        <v>2020</v>
      </c>
      <c r="F52" s="10">
        <f aca="true" t="shared" si="9" ref="F52:F57">SUM(G52:J52)</f>
        <v>3810</v>
      </c>
      <c r="G52" s="10">
        <v>0</v>
      </c>
      <c r="H52" s="10">
        <v>0</v>
      </c>
      <c r="I52" s="10">
        <v>3810</v>
      </c>
      <c r="J52" s="10">
        <f>'[1]Лист1'!J19</f>
        <v>0</v>
      </c>
    </row>
    <row r="53" spans="1:10" ht="15">
      <c r="A53" s="174"/>
      <c r="B53" s="147"/>
      <c r="C53" s="7"/>
      <c r="D53" s="7"/>
      <c r="E53" s="11">
        <v>2021</v>
      </c>
      <c r="F53" s="10">
        <f t="shared" si="9"/>
        <v>3785</v>
      </c>
      <c r="G53" s="10">
        <v>0</v>
      </c>
      <c r="H53" s="10">
        <v>0</v>
      </c>
      <c r="I53" s="10">
        <v>3785</v>
      </c>
      <c r="J53" s="10">
        <f>'[1]Лист1'!J20</f>
        <v>0</v>
      </c>
    </row>
    <row r="54" spans="1:10" ht="15">
      <c r="A54" s="174"/>
      <c r="B54" s="147"/>
      <c r="C54" s="7"/>
      <c r="D54" s="7"/>
      <c r="E54" s="11">
        <v>2022</v>
      </c>
      <c r="F54" s="10">
        <f t="shared" si="9"/>
        <v>3752</v>
      </c>
      <c r="G54" s="10">
        <v>0</v>
      </c>
      <c r="H54" s="10">
        <v>0</v>
      </c>
      <c r="I54" s="10">
        <v>3752</v>
      </c>
      <c r="J54" s="10">
        <f>'[1]Лист1'!J21</f>
        <v>0</v>
      </c>
    </row>
    <row r="55" spans="1:10" ht="15">
      <c r="A55" s="174"/>
      <c r="B55" s="147"/>
      <c r="C55" s="7"/>
      <c r="D55" s="7"/>
      <c r="E55" s="70">
        <v>2023</v>
      </c>
      <c r="F55" s="85">
        <f t="shared" si="9"/>
        <v>3728</v>
      </c>
      <c r="G55" s="85">
        <v>0</v>
      </c>
      <c r="H55" s="85">
        <v>0</v>
      </c>
      <c r="I55" s="85">
        <v>3728</v>
      </c>
      <c r="J55" s="10">
        <f>'[1]Лист1'!J22</f>
        <v>0</v>
      </c>
    </row>
    <row r="56" spans="1:10" ht="15">
      <c r="A56" s="174"/>
      <c r="B56" s="147"/>
      <c r="C56" s="7"/>
      <c r="D56" s="7"/>
      <c r="E56" s="11">
        <v>2024</v>
      </c>
      <c r="F56" s="85">
        <f t="shared" si="9"/>
        <v>3695</v>
      </c>
      <c r="G56" s="85">
        <v>0</v>
      </c>
      <c r="H56" s="85">
        <v>0</v>
      </c>
      <c r="I56" s="85">
        <v>3695</v>
      </c>
      <c r="J56" s="10">
        <f>'[1]Лист1'!J23</f>
        <v>0</v>
      </c>
    </row>
    <row r="57" spans="1:10" ht="15">
      <c r="A57" s="174"/>
      <c r="B57" s="147"/>
      <c r="C57" s="7"/>
      <c r="D57" s="7"/>
      <c r="E57" s="11">
        <v>2025</v>
      </c>
      <c r="F57" s="85">
        <f t="shared" si="9"/>
        <v>3670</v>
      </c>
      <c r="G57" s="85">
        <v>0</v>
      </c>
      <c r="H57" s="85">
        <v>0</v>
      </c>
      <c r="I57" s="85">
        <v>3670</v>
      </c>
      <c r="J57" s="85">
        <f>'[1]Лист1'!J24</f>
        <v>0</v>
      </c>
    </row>
    <row r="58" spans="1:10" ht="15">
      <c r="A58" s="73" t="s">
        <v>10</v>
      </c>
      <c r="B58" s="148"/>
      <c r="C58" s="7"/>
      <c r="D58" s="7"/>
      <c r="E58" s="70"/>
      <c r="F58" s="111">
        <f>SUM(F52:F57)</f>
        <v>22440</v>
      </c>
      <c r="G58" s="111">
        <f>SUM(G52:G57)</f>
        <v>0</v>
      </c>
      <c r="H58" s="111">
        <f>SUM(H52:H57)</f>
        <v>0</v>
      </c>
      <c r="I58" s="111">
        <f>SUM(I52:I57)</f>
        <v>22440</v>
      </c>
      <c r="J58" s="111">
        <f>SUM(J52:J57)</f>
        <v>0</v>
      </c>
    </row>
    <row r="59" spans="1:10" ht="15">
      <c r="A59" s="173" t="s">
        <v>26</v>
      </c>
      <c r="B59" s="146" t="s">
        <v>172</v>
      </c>
      <c r="C59" s="7"/>
      <c r="D59" s="7"/>
      <c r="E59" s="11">
        <v>2020</v>
      </c>
      <c r="F59" s="85">
        <f aca="true" t="shared" si="10" ref="F59:F64">SUM(G59:J59)</f>
        <v>3810</v>
      </c>
      <c r="G59" s="85">
        <v>0</v>
      </c>
      <c r="H59" s="85">
        <v>0</v>
      </c>
      <c r="I59" s="85">
        <v>3810</v>
      </c>
      <c r="J59" s="10">
        <v>0</v>
      </c>
    </row>
    <row r="60" spans="1:10" ht="15">
      <c r="A60" s="174"/>
      <c r="B60" s="147"/>
      <c r="C60" s="7"/>
      <c r="D60" s="7"/>
      <c r="E60" s="11">
        <v>2021</v>
      </c>
      <c r="F60" s="85">
        <f t="shared" si="10"/>
        <v>3805</v>
      </c>
      <c r="G60" s="85">
        <v>0</v>
      </c>
      <c r="H60" s="85">
        <v>0</v>
      </c>
      <c r="I60" s="85">
        <v>3805</v>
      </c>
      <c r="J60" s="10">
        <v>0</v>
      </c>
    </row>
    <row r="61" spans="1:10" ht="15">
      <c r="A61" s="174"/>
      <c r="B61" s="147"/>
      <c r="C61" s="7"/>
      <c r="D61" s="7"/>
      <c r="E61" s="11">
        <v>2022</v>
      </c>
      <c r="F61" s="85">
        <f t="shared" si="10"/>
        <v>3798</v>
      </c>
      <c r="G61" s="85">
        <v>0</v>
      </c>
      <c r="H61" s="85">
        <v>0</v>
      </c>
      <c r="I61" s="85">
        <v>3798</v>
      </c>
      <c r="J61" s="10">
        <v>0</v>
      </c>
    </row>
    <row r="62" spans="1:10" ht="15">
      <c r="A62" s="174"/>
      <c r="B62" s="147"/>
      <c r="C62" s="7"/>
      <c r="D62" s="7"/>
      <c r="E62" s="70">
        <v>2023</v>
      </c>
      <c r="F62" s="85">
        <f t="shared" si="10"/>
        <v>3792</v>
      </c>
      <c r="G62" s="85">
        <v>0</v>
      </c>
      <c r="H62" s="85">
        <v>0</v>
      </c>
      <c r="I62" s="85">
        <v>3792</v>
      </c>
      <c r="J62" s="10">
        <v>0</v>
      </c>
    </row>
    <row r="63" spans="1:10" ht="15">
      <c r="A63" s="174"/>
      <c r="B63" s="147"/>
      <c r="C63" s="7"/>
      <c r="D63" s="7"/>
      <c r="E63" s="11">
        <v>2024</v>
      </c>
      <c r="F63" s="85">
        <f t="shared" si="10"/>
        <v>3785</v>
      </c>
      <c r="G63" s="85">
        <v>0</v>
      </c>
      <c r="H63" s="85">
        <v>0</v>
      </c>
      <c r="I63" s="85">
        <v>3785</v>
      </c>
      <c r="J63" s="10">
        <v>0</v>
      </c>
    </row>
    <row r="64" spans="1:10" ht="15">
      <c r="A64" s="174"/>
      <c r="B64" s="147"/>
      <c r="C64" s="7"/>
      <c r="D64" s="7"/>
      <c r="E64" s="11">
        <v>2025</v>
      </c>
      <c r="F64" s="85">
        <f t="shared" si="10"/>
        <v>3780</v>
      </c>
      <c r="G64" s="85">
        <v>0</v>
      </c>
      <c r="H64" s="85">
        <v>0</v>
      </c>
      <c r="I64" s="85">
        <v>3780</v>
      </c>
      <c r="J64" s="85">
        <v>0</v>
      </c>
    </row>
    <row r="65" spans="1:10" ht="15">
      <c r="A65" s="73" t="s">
        <v>10</v>
      </c>
      <c r="B65" s="148"/>
      <c r="C65" s="7"/>
      <c r="D65" s="7"/>
      <c r="E65" s="70"/>
      <c r="F65" s="111">
        <f>SUM(F59:F64)</f>
        <v>22770</v>
      </c>
      <c r="G65" s="111">
        <f>SUM(G59:G64)</f>
        <v>0</v>
      </c>
      <c r="H65" s="111">
        <f>SUM(H59:H64)</f>
        <v>0</v>
      </c>
      <c r="I65" s="111">
        <f>SUM(I59:I64)</f>
        <v>22770</v>
      </c>
      <c r="J65" s="111">
        <f>SUM(J59:J64)</f>
        <v>0</v>
      </c>
    </row>
    <row r="66" spans="1:10" ht="15">
      <c r="A66" s="173" t="s">
        <v>27</v>
      </c>
      <c r="B66" s="146" t="s">
        <v>172</v>
      </c>
      <c r="C66" s="7"/>
      <c r="D66" s="7"/>
      <c r="E66" s="11">
        <v>2020</v>
      </c>
      <c r="F66" s="10">
        <f aca="true" t="shared" si="11" ref="F66:F71">SUM(G66:J66)</f>
        <v>1180</v>
      </c>
      <c r="G66" s="10">
        <v>0</v>
      </c>
      <c r="H66" s="10">
        <v>0</v>
      </c>
      <c r="I66" s="10">
        <v>1180</v>
      </c>
      <c r="J66" s="10">
        <v>0</v>
      </c>
    </row>
    <row r="67" spans="1:10" ht="15">
      <c r="A67" s="174"/>
      <c r="B67" s="147"/>
      <c r="C67" s="7"/>
      <c r="D67" s="7"/>
      <c r="E67" s="11">
        <v>2021</v>
      </c>
      <c r="F67" s="10">
        <f t="shared" si="11"/>
        <v>1210</v>
      </c>
      <c r="G67" s="10">
        <v>0</v>
      </c>
      <c r="H67" s="10">
        <v>0</v>
      </c>
      <c r="I67" s="10">
        <v>1210</v>
      </c>
      <c r="J67" s="10">
        <v>0</v>
      </c>
    </row>
    <row r="68" spans="1:10" ht="15">
      <c r="A68" s="174"/>
      <c r="B68" s="147"/>
      <c r="C68" s="7"/>
      <c r="D68" s="7"/>
      <c r="E68" s="11">
        <v>2022</v>
      </c>
      <c r="F68" s="10">
        <f t="shared" si="11"/>
        <v>1250</v>
      </c>
      <c r="G68" s="10">
        <v>0</v>
      </c>
      <c r="H68" s="10">
        <v>0</v>
      </c>
      <c r="I68" s="10">
        <v>1250</v>
      </c>
      <c r="J68" s="10">
        <v>0</v>
      </c>
    </row>
    <row r="69" spans="1:10" ht="15">
      <c r="A69" s="174"/>
      <c r="B69" s="147"/>
      <c r="C69" s="7"/>
      <c r="D69" s="7"/>
      <c r="E69" s="70">
        <v>2023</v>
      </c>
      <c r="F69" s="10">
        <f t="shared" si="11"/>
        <v>1280</v>
      </c>
      <c r="G69" s="10">
        <v>0</v>
      </c>
      <c r="H69" s="10">
        <v>0</v>
      </c>
      <c r="I69" s="10">
        <v>1280</v>
      </c>
      <c r="J69" s="10">
        <v>0</v>
      </c>
    </row>
    <row r="70" spans="1:10" ht="15">
      <c r="A70" s="174"/>
      <c r="B70" s="147"/>
      <c r="C70" s="7"/>
      <c r="D70" s="7"/>
      <c r="E70" s="11">
        <v>2024</v>
      </c>
      <c r="F70" s="85">
        <f t="shared" si="11"/>
        <v>1320</v>
      </c>
      <c r="G70" s="85">
        <v>0</v>
      </c>
      <c r="H70" s="85">
        <v>0</v>
      </c>
      <c r="I70" s="85">
        <v>1320</v>
      </c>
      <c r="J70" s="10">
        <v>0</v>
      </c>
    </row>
    <row r="71" spans="1:10" ht="15">
      <c r="A71" s="174"/>
      <c r="B71" s="147"/>
      <c r="C71" s="7"/>
      <c r="D71" s="7"/>
      <c r="E71" s="11">
        <v>2025</v>
      </c>
      <c r="F71" s="85">
        <f t="shared" si="11"/>
        <v>1350</v>
      </c>
      <c r="G71" s="85">
        <v>0</v>
      </c>
      <c r="H71" s="85">
        <v>0</v>
      </c>
      <c r="I71" s="85">
        <v>1350</v>
      </c>
      <c r="J71" s="10">
        <v>0</v>
      </c>
    </row>
    <row r="72" spans="1:10" ht="15">
      <c r="A72" s="73" t="s">
        <v>10</v>
      </c>
      <c r="B72" s="148"/>
      <c r="C72" s="7"/>
      <c r="D72" s="7"/>
      <c r="E72" s="70"/>
      <c r="F72" s="111">
        <f>SUM(F66:F71)</f>
        <v>7590</v>
      </c>
      <c r="G72" s="111">
        <f>SUM(G66:G71)</f>
        <v>0</v>
      </c>
      <c r="H72" s="111">
        <f>SUM(H66:H71)</f>
        <v>0</v>
      </c>
      <c r="I72" s="111">
        <f>SUM(I66:I71)</f>
        <v>7590</v>
      </c>
      <c r="J72" s="111">
        <f>SUM(J66:J71)</f>
        <v>0</v>
      </c>
    </row>
    <row r="73" spans="1:10" ht="15">
      <c r="A73" s="173" t="s">
        <v>77</v>
      </c>
      <c r="B73" s="146" t="s">
        <v>172</v>
      </c>
      <c r="C73" s="12"/>
      <c r="D73" s="12"/>
      <c r="E73" s="11">
        <v>2020</v>
      </c>
      <c r="F73" s="10">
        <f aca="true" t="shared" si="12" ref="F73:F78">SUM(G73:J73)</f>
        <v>10016.4</v>
      </c>
      <c r="G73" s="10">
        <v>0</v>
      </c>
      <c r="H73" s="10">
        <v>10016.4</v>
      </c>
      <c r="I73" s="10">
        <v>0</v>
      </c>
      <c r="J73" s="10">
        <v>0</v>
      </c>
    </row>
    <row r="74" spans="1:10" ht="15">
      <c r="A74" s="174"/>
      <c r="B74" s="147"/>
      <c r="C74" s="12"/>
      <c r="D74" s="12"/>
      <c r="E74" s="11">
        <v>2021</v>
      </c>
      <c r="F74" s="10">
        <f t="shared" si="12"/>
        <v>10103.6</v>
      </c>
      <c r="G74" s="10">
        <v>0</v>
      </c>
      <c r="H74" s="10">
        <v>10103.6</v>
      </c>
      <c r="I74" s="10">
        <v>0</v>
      </c>
      <c r="J74" s="10">
        <v>0</v>
      </c>
    </row>
    <row r="75" spans="1:10" ht="15">
      <c r="A75" s="174"/>
      <c r="B75" s="147"/>
      <c r="C75" s="12"/>
      <c r="D75" s="12"/>
      <c r="E75" s="11">
        <v>2022</v>
      </c>
      <c r="F75" s="10">
        <f t="shared" si="12"/>
        <v>10194.3</v>
      </c>
      <c r="G75" s="10">
        <v>0</v>
      </c>
      <c r="H75" s="10">
        <v>10194.3</v>
      </c>
      <c r="I75" s="10">
        <v>0</v>
      </c>
      <c r="J75" s="10">
        <v>0</v>
      </c>
    </row>
    <row r="76" spans="1:10" ht="15">
      <c r="A76" s="174"/>
      <c r="B76" s="147"/>
      <c r="C76" s="12"/>
      <c r="D76" s="12"/>
      <c r="E76" s="70">
        <v>2023</v>
      </c>
      <c r="F76" s="10">
        <f t="shared" si="12"/>
        <v>10194.3</v>
      </c>
      <c r="G76" s="10">
        <v>0</v>
      </c>
      <c r="H76" s="10">
        <v>10194.3</v>
      </c>
      <c r="I76" s="10">
        <v>0</v>
      </c>
      <c r="J76" s="10">
        <v>0</v>
      </c>
    </row>
    <row r="77" spans="1:10" ht="15">
      <c r="A77" s="174"/>
      <c r="B77" s="147"/>
      <c r="C77" s="12"/>
      <c r="D77" s="12"/>
      <c r="E77" s="11">
        <v>2024</v>
      </c>
      <c r="F77" s="85">
        <f t="shared" si="12"/>
        <v>10194.3</v>
      </c>
      <c r="G77" s="85">
        <v>0</v>
      </c>
      <c r="H77" s="85">
        <v>10194.3</v>
      </c>
      <c r="I77" s="10">
        <v>0</v>
      </c>
      <c r="J77" s="10">
        <v>0</v>
      </c>
    </row>
    <row r="78" spans="1:10" ht="15">
      <c r="A78" s="174"/>
      <c r="B78" s="147"/>
      <c r="C78" s="12"/>
      <c r="D78" s="12"/>
      <c r="E78" s="11">
        <v>2025</v>
      </c>
      <c r="F78" s="85">
        <f t="shared" si="12"/>
        <v>10194.3</v>
      </c>
      <c r="G78" s="85">
        <v>0</v>
      </c>
      <c r="H78" s="85">
        <v>10194.3</v>
      </c>
      <c r="I78" s="10">
        <v>0</v>
      </c>
      <c r="J78" s="10">
        <v>0</v>
      </c>
    </row>
    <row r="79" spans="1:10" ht="15">
      <c r="A79" s="73" t="s">
        <v>10</v>
      </c>
      <c r="B79" s="148"/>
      <c r="C79" s="12"/>
      <c r="D79" s="12"/>
      <c r="E79" s="70"/>
      <c r="F79" s="111">
        <f>SUM(F73:F78)</f>
        <v>60897.2</v>
      </c>
      <c r="G79" s="111">
        <f>SUM(G73:G78)</f>
        <v>0</v>
      </c>
      <c r="H79" s="111">
        <f>SUM(H73:H78)</f>
        <v>60897.2</v>
      </c>
      <c r="I79" s="111">
        <f>SUM(I73:I78)</f>
        <v>0</v>
      </c>
      <c r="J79" s="111">
        <f>SUM(J73:J78)</f>
        <v>0</v>
      </c>
    </row>
    <row r="80" spans="1:10" ht="15">
      <c r="A80" s="168" t="s">
        <v>79</v>
      </c>
      <c r="B80" s="162" t="s">
        <v>168</v>
      </c>
      <c r="C80" s="31"/>
      <c r="D80" s="31"/>
      <c r="E80" s="112">
        <v>2020</v>
      </c>
      <c r="F80" s="32">
        <f aca="true" t="shared" si="13" ref="F80:F85">G80+H80+I80+J80</f>
        <v>1346.8</v>
      </c>
      <c r="G80" s="32">
        <f aca="true" t="shared" si="14" ref="G80:J85">G87+G94+G101+G108</f>
        <v>0</v>
      </c>
      <c r="H80" s="32">
        <f t="shared" si="14"/>
        <v>859.8</v>
      </c>
      <c r="I80" s="32">
        <f t="shared" si="14"/>
        <v>487</v>
      </c>
      <c r="J80" s="32">
        <f t="shared" si="14"/>
        <v>0</v>
      </c>
    </row>
    <row r="81" spans="1:10" ht="15">
      <c r="A81" s="169"/>
      <c r="B81" s="162"/>
      <c r="C81" s="31"/>
      <c r="D81" s="31"/>
      <c r="E81" s="112">
        <v>2021</v>
      </c>
      <c r="F81" s="32">
        <f t="shared" si="13"/>
        <v>1348</v>
      </c>
      <c r="G81" s="32">
        <f t="shared" si="14"/>
        <v>0</v>
      </c>
      <c r="H81" s="32">
        <f t="shared" si="14"/>
        <v>847.5</v>
      </c>
      <c r="I81" s="32">
        <f t="shared" si="14"/>
        <v>500.5</v>
      </c>
      <c r="J81" s="32">
        <f t="shared" si="14"/>
        <v>0</v>
      </c>
    </row>
    <row r="82" spans="1:10" ht="15">
      <c r="A82" s="169"/>
      <c r="B82" s="162"/>
      <c r="C82" s="31"/>
      <c r="D82" s="31"/>
      <c r="E82" s="112">
        <v>2022</v>
      </c>
      <c r="F82" s="32">
        <f t="shared" si="13"/>
        <v>1358</v>
      </c>
      <c r="G82" s="32">
        <f t="shared" si="14"/>
        <v>0</v>
      </c>
      <c r="H82" s="32">
        <f t="shared" si="14"/>
        <v>847.5</v>
      </c>
      <c r="I82" s="32">
        <f t="shared" si="14"/>
        <v>510.5</v>
      </c>
      <c r="J82" s="32">
        <f t="shared" si="14"/>
        <v>0</v>
      </c>
    </row>
    <row r="83" spans="1:10" ht="15">
      <c r="A83" s="169"/>
      <c r="B83" s="162"/>
      <c r="C83" s="31"/>
      <c r="D83" s="31"/>
      <c r="E83" s="112">
        <v>2023</v>
      </c>
      <c r="F83" s="32">
        <f t="shared" si="13"/>
        <v>1371.5</v>
      </c>
      <c r="G83" s="32">
        <f t="shared" si="14"/>
        <v>0</v>
      </c>
      <c r="H83" s="32">
        <f t="shared" si="14"/>
        <v>847.5</v>
      </c>
      <c r="I83" s="32">
        <f t="shared" si="14"/>
        <v>524</v>
      </c>
      <c r="J83" s="32">
        <f t="shared" si="14"/>
        <v>0</v>
      </c>
    </row>
    <row r="84" spans="1:10" ht="15">
      <c r="A84" s="169"/>
      <c r="B84" s="162"/>
      <c r="C84" s="31"/>
      <c r="D84" s="31"/>
      <c r="E84" s="112">
        <v>2024</v>
      </c>
      <c r="F84" s="32">
        <f t="shared" si="13"/>
        <v>1381.5</v>
      </c>
      <c r="G84" s="32">
        <f t="shared" si="14"/>
        <v>0</v>
      </c>
      <c r="H84" s="32">
        <f t="shared" si="14"/>
        <v>847.5</v>
      </c>
      <c r="I84" s="32">
        <f t="shared" si="14"/>
        <v>534</v>
      </c>
      <c r="J84" s="32">
        <f t="shared" si="14"/>
        <v>0</v>
      </c>
    </row>
    <row r="85" spans="1:10" ht="15">
      <c r="A85" s="169"/>
      <c r="B85" s="162"/>
      <c r="C85" s="31"/>
      <c r="D85" s="31"/>
      <c r="E85" s="112">
        <v>2025</v>
      </c>
      <c r="F85" s="32">
        <f t="shared" si="13"/>
        <v>1395</v>
      </c>
      <c r="G85" s="32">
        <f t="shared" si="14"/>
        <v>0</v>
      </c>
      <c r="H85" s="32">
        <f t="shared" si="14"/>
        <v>847.5</v>
      </c>
      <c r="I85" s="32">
        <f t="shared" si="14"/>
        <v>547.5</v>
      </c>
      <c r="J85" s="32">
        <f t="shared" si="14"/>
        <v>0</v>
      </c>
    </row>
    <row r="86" spans="1:10" ht="15">
      <c r="A86" s="33" t="s">
        <v>10</v>
      </c>
      <c r="B86" s="162"/>
      <c r="C86" s="31"/>
      <c r="D86" s="31"/>
      <c r="E86" s="31"/>
      <c r="F86" s="106">
        <f>SUM(F80:F85)</f>
        <v>8200.8</v>
      </c>
      <c r="G86" s="106">
        <f>SUM(G80:G85)</f>
        <v>0</v>
      </c>
      <c r="H86" s="106">
        <f>SUM(H80:H85)</f>
        <v>5097.3</v>
      </c>
      <c r="I86" s="106">
        <f>SUM(I80:I85)</f>
        <v>3103.5</v>
      </c>
      <c r="J86" s="106">
        <f>SUM(J80:J85)</f>
        <v>0</v>
      </c>
    </row>
    <row r="87" spans="1:10" ht="15">
      <c r="A87" s="156" t="s">
        <v>42</v>
      </c>
      <c r="B87" s="143" t="s">
        <v>173</v>
      </c>
      <c r="C87" s="14"/>
      <c r="D87" s="14"/>
      <c r="E87" s="11">
        <v>2020</v>
      </c>
      <c r="F87" s="15">
        <f aca="true" t="shared" si="15" ref="F87:F92">SUM(G87:J87)</f>
        <v>0</v>
      </c>
      <c r="G87" s="15">
        <v>0</v>
      </c>
      <c r="H87" s="15">
        <v>0</v>
      </c>
      <c r="I87" s="15">
        <v>0</v>
      </c>
      <c r="J87" s="15">
        <v>0</v>
      </c>
    </row>
    <row r="88" spans="1:10" ht="15">
      <c r="A88" s="157"/>
      <c r="B88" s="143"/>
      <c r="C88" s="14"/>
      <c r="D88" s="14"/>
      <c r="E88" s="11">
        <v>2021</v>
      </c>
      <c r="F88" s="15">
        <f t="shared" si="15"/>
        <v>0</v>
      </c>
      <c r="G88" s="15">
        <v>0</v>
      </c>
      <c r="H88" s="15">
        <v>0</v>
      </c>
      <c r="I88" s="15">
        <v>0</v>
      </c>
      <c r="J88" s="15">
        <v>0</v>
      </c>
    </row>
    <row r="89" spans="1:10" ht="15">
      <c r="A89" s="157"/>
      <c r="B89" s="143"/>
      <c r="C89" s="14"/>
      <c r="D89" s="14"/>
      <c r="E89" s="11">
        <v>2022</v>
      </c>
      <c r="F89" s="15">
        <f t="shared" si="15"/>
        <v>0</v>
      </c>
      <c r="G89" s="15">
        <v>0</v>
      </c>
      <c r="H89" s="15">
        <v>0</v>
      </c>
      <c r="I89" s="15">
        <v>0</v>
      </c>
      <c r="J89" s="15">
        <v>0</v>
      </c>
    </row>
    <row r="90" spans="1:10" ht="15">
      <c r="A90" s="157"/>
      <c r="B90" s="143"/>
      <c r="C90" s="14"/>
      <c r="D90" s="14"/>
      <c r="E90" s="70">
        <v>2023</v>
      </c>
      <c r="F90" s="15">
        <f t="shared" si="15"/>
        <v>0</v>
      </c>
      <c r="G90" s="15">
        <v>0</v>
      </c>
      <c r="H90" s="15">
        <v>0</v>
      </c>
      <c r="I90" s="15">
        <v>0</v>
      </c>
      <c r="J90" s="15">
        <v>0</v>
      </c>
    </row>
    <row r="91" spans="1:10" ht="15">
      <c r="A91" s="157"/>
      <c r="B91" s="143"/>
      <c r="C91" s="14"/>
      <c r="D91" s="14"/>
      <c r="E91" s="11">
        <v>2024</v>
      </c>
      <c r="F91" s="15">
        <f t="shared" si="15"/>
        <v>0</v>
      </c>
      <c r="G91" s="15">
        <v>0</v>
      </c>
      <c r="H91" s="15">
        <v>0</v>
      </c>
      <c r="I91" s="15">
        <v>0</v>
      </c>
      <c r="J91" s="15">
        <v>0</v>
      </c>
    </row>
    <row r="92" spans="1:10" ht="15">
      <c r="A92" s="157"/>
      <c r="B92" s="143"/>
      <c r="C92" s="14"/>
      <c r="D92" s="14"/>
      <c r="E92" s="11">
        <v>2025</v>
      </c>
      <c r="F92" s="15">
        <f t="shared" si="15"/>
        <v>0</v>
      </c>
      <c r="G92" s="15">
        <v>0</v>
      </c>
      <c r="H92" s="15">
        <v>0</v>
      </c>
      <c r="I92" s="15">
        <v>0</v>
      </c>
      <c r="J92" s="15">
        <v>0</v>
      </c>
    </row>
    <row r="93" spans="1:10" ht="15">
      <c r="A93" s="72" t="s">
        <v>10</v>
      </c>
      <c r="B93" s="143"/>
      <c r="C93" s="14"/>
      <c r="D93" s="14"/>
      <c r="E93" s="9"/>
      <c r="F93" s="105">
        <f>SUM(F87:F92)</f>
        <v>0</v>
      </c>
      <c r="G93" s="105">
        <f>SUM(G87:G92)</f>
        <v>0</v>
      </c>
      <c r="H93" s="105">
        <f>SUM(H87:H92)</f>
        <v>0</v>
      </c>
      <c r="I93" s="105">
        <f>SUM(I87:I92)</f>
        <v>0</v>
      </c>
      <c r="J93" s="105">
        <f>SUM(J87:J92)</f>
        <v>0</v>
      </c>
    </row>
    <row r="94" spans="1:11" s="17" customFormat="1" ht="15">
      <c r="A94" s="156" t="s">
        <v>43</v>
      </c>
      <c r="B94" s="143" t="s">
        <v>174</v>
      </c>
      <c r="C94" s="14"/>
      <c r="D94" s="14"/>
      <c r="E94" s="11">
        <v>2020</v>
      </c>
      <c r="F94" s="15">
        <f aca="true" t="shared" si="16" ref="F94:F99">SUM(G94:J94)</f>
        <v>149</v>
      </c>
      <c r="G94" s="15">
        <v>0</v>
      </c>
      <c r="H94" s="15">
        <v>0</v>
      </c>
      <c r="I94" s="15">
        <v>149</v>
      </c>
      <c r="J94" s="15">
        <v>0</v>
      </c>
      <c r="K94" s="16"/>
    </row>
    <row r="95" spans="1:11" s="17" customFormat="1" ht="15">
      <c r="A95" s="157"/>
      <c r="B95" s="143"/>
      <c r="C95" s="14"/>
      <c r="D95" s="14"/>
      <c r="E95" s="11">
        <v>2021</v>
      </c>
      <c r="F95" s="15">
        <f t="shared" si="16"/>
        <v>154.5</v>
      </c>
      <c r="G95" s="15">
        <v>0</v>
      </c>
      <c r="H95" s="15">
        <v>0</v>
      </c>
      <c r="I95" s="15">
        <v>154.5</v>
      </c>
      <c r="J95" s="15">
        <v>0</v>
      </c>
      <c r="K95" s="16"/>
    </row>
    <row r="96" spans="1:11" s="17" customFormat="1" ht="15">
      <c r="A96" s="157"/>
      <c r="B96" s="143"/>
      <c r="C96" s="14"/>
      <c r="D96" s="14"/>
      <c r="E96" s="11">
        <v>2022</v>
      </c>
      <c r="F96" s="15">
        <f t="shared" si="16"/>
        <v>156.5</v>
      </c>
      <c r="G96" s="15">
        <v>0</v>
      </c>
      <c r="H96" s="15">
        <v>0</v>
      </c>
      <c r="I96" s="15">
        <v>156.5</v>
      </c>
      <c r="J96" s="15">
        <v>0</v>
      </c>
      <c r="K96" s="16"/>
    </row>
    <row r="97" spans="1:11" s="17" customFormat="1" ht="15">
      <c r="A97" s="157"/>
      <c r="B97" s="143"/>
      <c r="C97" s="14"/>
      <c r="D97" s="14"/>
      <c r="E97" s="70">
        <v>2023</v>
      </c>
      <c r="F97" s="15">
        <f t="shared" si="16"/>
        <v>162</v>
      </c>
      <c r="G97" s="15">
        <v>0</v>
      </c>
      <c r="H97" s="15">
        <v>0</v>
      </c>
      <c r="I97" s="15">
        <v>162</v>
      </c>
      <c r="J97" s="15">
        <v>0</v>
      </c>
      <c r="K97" s="16"/>
    </row>
    <row r="98" spans="1:11" s="17" customFormat="1" ht="15">
      <c r="A98" s="157"/>
      <c r="B98" s="143"/>
      <c r="C98" s="14"/>
      <c r="D98" s="14"/>
      <c r="E98" s="11">
        <v>2024</v>
      </c>
      <c r="F98" s="15">
        <f t="shared" si="16"/>
        <v>164</v>
      </c>
      <c r="G98" s="86">
        <v>0</v>
      </c>
      <c r="H98" s="86">
        <v>0</v>
      </c>
      <c r="I98" s="86">
        <v>164</v>
      </c>
      <c r="J98" s="15">
        <v>0</v>
      </c>
      <c r="K98" s="16"/>
    </row>
    <row r="99" spans="1:11" s="17" customFormat="1" ht="15">
      <c r="A99" s="157"/>
      <c r="B99" s="143"/>
      <c r="C99" s="14"/>
      <c r="D99" s="14"/>
      <c r="E99" s="11">
        <v>2025</v>
      </c>
      <c r="F99" s="15">
        <f t="shared" si="16"/>
        <v>169.5</v>
      </c>
      <c r="G99" s="86">
        <v>0</v>
      </c>
      <c r="H99" s="86">
        <v>0</v>
      </c>
      <c r="I99" s="86">
        <v>169.5</v>
      </c>
      <c r="J99" s="15">
        <v>0</v>
      </c>
      <c r="K99" s="16"/>
    </row>
    <row r="100" spans="1:11" s="17" customFormat="1" ht="38.25" customHeight="1">
      <c r="A100" s="72" t="s">
        <v>10</v>
      </c>
      <c r="B100" s="143"/>
      <c r="C100" s="14"/>
      <c r="D100" s="14"/>
      <c r="E100" s="9"/>
      <c r="F100" s="105">
        <f>SUM(F94:F99)</f>
        <v>955.5</v>
      </c>
      <c r="G100" s="105">
        <f>SUM(G94:G99)</f>
        <v>0</v>
      </c>
      <c r="H100" s="105">
        <f>SUM(H94:H99)</f>
        <v>0</v>
      </c>
      <c r="I100" s="105">
        <f>SUM(I94:I99)</f>
        <v>955.5</v>
      </c>
      <c r="J100" s="105">
        <f>SUM(J94:J99)</f>
        <v>0</v>
      </c>
      <c r="K100" s="16"/>
    </row>
    <row r="101" spans="1:11" s="17" customFormat="1" ht="15">
      <c r="A101" s="156" t="s">
        <v>44</v>
      </c>
      <c r="B101" s="143" t="s">
        <v>168</v>
      </c>
      <c r="C101" s="14"/>
      <c r="D101" s="14"/>
      <c r="E101" s="11">
        <v>2020</v>
      </c>
      <c r="F101" s="86">
        <f aca="true" t="shared" si="17" ref="F101:F106">SUM(G101:J101)</f>
        <v>238</v>
      </c>
      <c r="G101" s="86">
        <v>0</v>
      </c>
      <c r="H101" s="86">
        <v>0</v>
      </c>
      <c r="I101" s="86">
        <v>238</v>
      </c>
      <c r="J101" s="15">
        <v>0</v>
      </c>
      <c r="K101" s="16"/>
    </row>
    <row r="102" spans="1:11" s="17" customFormat="1" ht="15">
      <c r="A102" s="157"/>
      <c r="B102" s="143"/>
      <c r="C102" s="14"/>
      <c r="D102" s="14"/>
      <c r="E102" s="11">
        <v>2021</v>
      </c>
      <c r="F102" s="86">
        <f t="shared" si="17"/>
        <v>246</v>
      </c>
      <c r="G102" s="86">
        <v>0</v>
      </c>
      <c r="H102" s="86">
        <v>0</v>
      </c>
      <c r="I102" s="86">
        <v>246</v>
      </c>
      <c r="J102" s="15">
        <v>0</v>
      </c>
      <c r="K102" s="16"/>
    </row>
    <row r="103" spans="1:11" s="17" customFormat="1" ht="15">
      <c r="A103" s="157"/>
      <c r="B103" s="143"/>
      <c r="C103" s="14"/>
      <c r="D103" s="14"/>
      <c r="E103" s="11">
        <v>2022</v>
      </c>
      <c r="F103" s="86">
        <f t="shared" si="17"/>
        <v>254</v>
      </c>
      <c r="G103" s="86">
        <v>0</v>
      </c>
      <c r="H103" s="86">
        <v>0</v>
      </c>
      <c r="I103" s="86">
        <v>254</v>
      </c>
      <c r="J103" s="15">
        <v>0</v>
      </c>
      <c r="K103" s="16"/>
    </row>
    <row r="104" spans="1:11" s="17" customFormat="1" ht="15">
      <c r="A104" s="157"/>
      <c r="B104" s="143"/>
      <c r="C104" s="14"/>
      <c r="D104" s="14"/>
      <c r="E104" s="70">
        <v>2023</v>
      </c>
      <c r="F104" s="86">
        <f t="shared" si="17"/>
        <v>262</v>
      </c>
      <c r="G104" s="86">
        <v>0</v>
      </c>
      <c r="H104" s="86">
        <v>0</v>
      </c>
      <c r="I104" s="86">
        <v>262</v>
      </c>
      <c r="J104" s="15">
        <v>0</v>
      </c>
      <c r="K104" s="16"/>
    </row>
    <row r="105" spans="1:11" s="17" customFormat="1" ht="15">
      <c r="A105" s="157"/>
      <c r="B105" s="143"/>
      <c r="C105" s="14"/>
      <c r="D105" s="14"/>
      <c r="E105" s="11">
        <v>2024</v>
      </c>
      <c r="F105" s="86">
        <f t="shared" si="17"/>
        <v>270</v>
      </c>
      <c r="G105" s="86">
        <v>0</v>
      </c>
      <c r="H105" s="86">
        <v>0</v>
      </c>
      <c r="I105" s="86">
        <v>270</v>
      </c>
      <c r="J105" s="15">
        <v>0</v>
      </c>
      <c r="K105" s="16"/>
    </row>
    <row r="106" spans="1:11" s="17" customFormat="1" ht="15">
      <c r="A106" s="157"/>
      <c r="B106" s="143"/>
      <c r="C106" s="14"/>
      <c r="D106" s="14"/>
      <c r="E106" s="11">
        <v>2025</v>
      </c>
      <c r="F106" s="86">
        <f t="shared" si="17"/>
        <v>278</v>
      </c>
      <c r="G106" s="86">
        <v>0</v>
      </c>
      <c r="H106" s="86">
        <v>0</v>
      </c>
      <c r="I106" s="86">
        <v>278</v>
      </c>
      <c r="J106" s="15">
        <v>0</v>
      </c>
      <c r="K106" s="16"/>
    </row>
    <row r="107" spans="1:11" s="17" customFormat="1" ht="15">
      <c r="A107" s="72" t="s">
        <v>10</v>
      </c>
      <c r="B107" s="143"/>
      <c r="C107" s="14"/>
      <c r="D107" s="14"/>
      <c r="E107" s="9"/>
      <c r="F107" s="105">
        <f>SUM(F101:F106)</f>
        <v>1548</v>
      </c>
      <c r="G107" s="105">
        <f>SUM(G101:G106)</f>
        <v>0</v>
      </c>
      <c r="H107" s="105">
        <f>SUM(H101:H106)</f>
        <v>0</v>
      </c>
      <c r="I107" s="105">
        <f>SUM(I101:I106)</f>
        <v>1548</v>
      </c>
      <c r="J107" s="105">
        <f>SUM(J101:J106)</f>
        <v>0</v>
      </c>
      <c r="K107" s="16"/>
    </row>
    <row r="108" spans="1:11" s="17" customFormat="1" ht="15">
      <c r="A108" s="156" t="s">
        <v>88</v>
      </c>
      <c r="B108" s="143" t="s">
        <v>168</v>
      </c>
      <c r="C108" s="14"/>
      <c r="D108" s="14"/>
      <c r="E108" s="11">
        <v>2020</v>
      </c>
      <c r="F108" s="86">
        <f aca="true" t="shared" si="18" ref="F108:F113">SUM(G108:J108)</f>
        <v>959.8</v>
      </c>
      <c r="G108" s="86">
        <v>0</v>
      </c>
      <c r="H108" s="86">
        <v>859.8</v>
      </c>
      <c r="I108" s="86">
        <v>100</v>
      </c>
      <c r="J108" s="15">
        <v>0</v>
      </c>
      <c r="K108" s="16"/>
    </row>
    <row r="109" spans="1:11" s="17" customFormat="1" ht="15">
      <c r="A109" s="157"/>
      <c r="B109" s="143"/>
      <c r="C109" s="14"/>
      <c r="D109" s="14"/>
      <c r="E109" s="11">
        <v>2021</v>
      </c>
      <c r="F109" s="86">
        <f t="shared" si="18"/>
        <v>947.5</v>
      </c>
      <c r="G109" s="86">
        <v>0</v>
      </c>
      <c r="H109" s="86">
        <v>847.5</v>
      </c>
      <c r="I109" s="86">
        <v>100</v>
      </c>
      <c r="J109" s="15">
        <v>0</v>
      </c>
      <c r="K109" s="16"/>
    </row>
    <row r="110" spans="1:11" s="17" customFormat="1" ht="15">
      <c r="A110" s="157"/>
      <c r="B110" s="143"/>
      <c r="C110" s="14"/>
      <c r="D110" s="14"/>
      <c r="E110" s="11">
        <v>2022</v>
      </c>
      <c r="F110" s="86">
        <f t="shared" si="18"/>
        <v>947.5</v>
      </c>
      <c r="G110" s="86">
        <v>0</v>
      </c>
      <c r="H110" s="86">
        <v>847.5</v>
      </c>
      <c r="I110" s="86">
        <v>100</v>
      </c>
      <c r="J110" s="15">
        <v>0</v>
      </c>
      <c r="K110" s="16"/>
    </row>
    <row r="111" spans="1:11" s="17" customFormat="1" ht="15">
      <c r="A111" s="157"/>
      <c r="B111" s="143"/>
      <c r="C111" s="14"/>
      <c r="D111" s="14"/>
      <c r="E111" s="70">
        <v>2023</v>
      </c>
      <c r="F111" s="86">
        <f t="shared" si="18"/>
        <v>947.5</v>
      </c>
      <c r="G111" s="86">
        <v>0</v>
      </c>
      <c r="H111" s="86">
        <v>847.5</v>
      </c>
      <c r="I111" s="86">
        <v>100</v>
      </c>
      <c r="J111" s="15">
        <v>0</v>
      </c>
      <c r="K111" s="16"/>
    </row>
    <row r="112" spans="1:11" s="17" customFormat="1" ht="15">
      <c r="A112" s="157"/>
      <c r="B112" s="143"/>
      <c r="C112" s="14"/>
      <c r="D112" s="14"/>
      <c r="E112" s="11">
        <v>2024</v>
      </c>
      <c r="F112" s="86">
        <f t="shared" si="18"/>
        <v>947.5</v>
      </c>
      <c r="G112" s="86">
        <v>0</v>
      </c>
      <c r="H112" s="86">
        <v>847.5</v>
      </c>
      <c r="I112" s="86">
        <v>100</v>
      </c>
      <c r="J112" s="15">
        <v>0</v>
      </c>
      <c r="K112" s="16"/>
    </row>
    <row r="113" spans="1:11" s="17" customFormat="1" ht="15">
      <c r="A113" s="157"/>
      <c r="B113" s="143"/>
      <c r="C113" s="14"/>
      <c r="D113" s="14"/>
      <c r="E113" s="11">
        <v>2025</v>
      </c>
      <c r="F113" s="86">
        <f t="shared" si="18"/>
        <v>947.5</v>
      </c>
      <c r="G113" s="86">
        <v>0</v>
      </c>
      <c r="H113" s="86">
        <v>847.5</v>
      </c>
      <c r="I113" s="86">
        <v>100</v>
      </c>
      <c r="J113" s="15">
        <v>0</v>
      </c>
      <c r="K113" s="16"/>
    </row>
    <row r="114" spans="1:11" s="17" customFormat="1" ht="15">
      <c r="A114" s="72" t="s">
        <v>10</v>
      </c>
      <c r="B114" s="143"/>
      <c r="C114" s="14"/>
      <c r="D114" s="14"/>
      <c r="E114" s="9"/>
      <c r="F114" s="105">
        <f>SUM(F108:F113)</f>
        <v>5697.3</v>
      </c>
      <c r="G114" s="105">
        <f>SUM(G108:G113)</f>
        <v>0</v>
      </c>
      <c r="H114" s="105">
        <f>SUM(H108:H113)</f>
        <v>5097.3</v>
      </c>
      <c r="I114" s="105">
        <f>SUM(I108:I113)</f>
        <v>600</v>
      </c>
      <c r="J114" s="105">
        <f>SUM(J108:J113)</f>
        <v>0</v>
      </c>
      <c r="K114" s="16"/>
    </row>
    <row r="115" spans="1:11" s="17" customFormat="1" ht="15">
      <c r="A115" s="141" t="s">
        <v>120</v>
      </c>
      <c r="B115" s="170" t="s">
        <v>175</v>
      </c>
      <c r="C115" s="88"/>
      <c r="D115" s="88"/>
      <c r="E115" s="11">
        <v>2020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16"/>
    </row>
    <row r="116" spans="1:11" s="17" customFormat="1" ht="15">
      <c r="A116" s="142"/>
      <c r="B116" s="171"/>
      <c r="C116" s="88"/>
      <c r="D116" s="88"/>
      <c r="E116" s="11">
        <v>2021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16"/>
    </row>
    <row r="117" spans="1:11" s="17" customFormat="1" ht="15">
      <c r="A117" s="142"/>
      <c r="B117" s="171"/>
      <c r="C117" s="88"/>
      <c r="D117" s="88"/>
      <c r="E117" s="11">
        <v>2022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16"/>
    </row>
    <row r="118" spans="1:11" s="17" customFormat="1" ht="15">
      <c r="A118" s="142"/>
      <c r="B118" s="171"/>
      <c r="C118" s="88"/>
      <c r="D118" s="88"/>
      <c r="E118" s="70">
        <v>2023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16"/>
    </row>
    <row r="119" spans="1:11" s="17" customFormat="1" ht="15">
      <c r="A119" s="142"/>
      <c r="B119" s="171"/>
      <c r="C119" s="88"/>
      <c r="D119" s="88"/>
      <c r="E119" s="11">
        <v>2024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16"/>
    </row>
    <row r="120" spans="1:11" s="17" customFormat="1" ht="15">
      <c r="A120" s="142"/>
      <c r="B120" s="171"/>
      <c r="C120" s="88"/>
      <c r="D120" s="88"/>
      <c r="E120" s="11">
        <v>2025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16"/>
    </row>
    <row r="121" spans="1:11" s="17" customFormat="1" ht="15">
      <c r="A121" s="89" t="s">
        <v>10</v>
      </c>
      <c r="B121" s="172"/>
      <c r="C121" s="88"/>
      <c r="D121" s="88"/>
      <c r="E121" s="87"/>
      <c r="F121" s="105">
        <f>SUM(F119:F120)</f>
        <v>0</v>
      </c>
      <c r="G121" s="105">
        <f>SUM(G119:G120)</f>
        <v>0</v>
      </c>
      <c r="H121" s="105">
        <f>SUM(H119:H120)</f>
        <v>0</v>
      </c>
      <c r="I121" s="105">
        <f>SUM(I119:I120)</f>
        <v>0</v>
      </c>
      <c r="J121" s="105">
        <f>SUM(J119:J120)</f>
        <v>0</v>
      </c>
      <c r="K121" s="16"/>
    </row>
    <row r="122" spans="1:11" s="17" customFormat="1" ht="15" customHeight="1">
      <c r="A122" s="141" t="s">
        <v>152</v>
      </c>
      <c r="B122" s="143" t="s">
        <v>168</v>
      </c>
      <c r="C122" s="88"/>
      <c r="D122" s="88"/>
      <c r="E122" s="11">
        <v>2020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16"/>
    </row>
    <row r="123" spans="1:11" s="17" customFormat="1" ht="15">
      <c r="A123" s="142"/>
      <c r="B123" s="143"/>
      <c r="C123" s="88"/>
      <c r="D123" s="88"/>
      <c r="E123" s="11">
        <v>2021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16"/>
    </row>
    <row r="124" spans="1:11" s="17" customFormat="1" ht="15">
      <c r="A124" s="142"/>
      <c r="B124" s="143"/>
      <c r="C124" s="88"/>
      <c r="D124" s="88"/>
      <c r="E124" s="11">
        <v>2022</v>
      </c>
      <c r="F124" s="86">
        <v>0</v>
      </c>
      <c r="G124" s="86">
        <v>0</v>
      </c>
      <c r="H124" s="86">
        <v>0</v>
      </c>
      <c r="I124" s="86">
        <v>0</v>
      </c>
      <c r="J124" s="86">
        <v>0</v>
      </c>
      <c r="K124" s="16"/>
    </row>
    <row r="125" spans="1:11" s="17" customFormat="1" ht="15">
      <c r="A125" s="142"/>
      <c r="B125" s="143"/>
      <c r="C125" s="88"/>
      <c r="D125" s="88"/>
      <c r="E125" s="70">
        <v>2023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16"/>
    </row>
    <row r="126" spans="1:11" s="17" customFormat="1" ht="15">
      <c r="A126" s="142"/>
      <c r="B126" s="143"/>
      <c r="C126" s="88"/>
      <c r="D126" s="88"/>
      <c r="E126" s="11">
        <v>2024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16"/>
    </row>
    <row r="127" spans="1:11" s="17" customFormat="1" ht="15">
      <c r="A127" s="142"/>
      <c r="B127" s="143"/>
      <c r="C127" s="88"/>
      <c r="D127" s="88"/>
      <c r="E127" s="11">
        <v>2025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16"/>
    </row>
    <row r="128" spans="1:11" s="17" customFormat="1" ht="15">
      <c r="A128" s="89" t="s">
        <v>10</v>
      </c>
      <c r="B128" s="143"/>
      <c r="C128" s="88"/>
      <c r="D128" s="88"/>
      <c r="E128" s="87"/>
      <c r="F128" s="105">
        <f>SUM(F126:F127)</f>
        <v>0</v>
      </c>
      <c r="G128" s="105">
        <f>SUM(G126:G127)</f>
        <v>0</v>
      </c>
      <c r="H128" s="105">
        <f>SUM(H126:H127)</f>
        <v>0</v>
      </c>
      <c r="I128" s="105">
        <f>SUM(I126:I127)</f>
        <v>0</v>
      </c>
      <c r="J128" s="105">
        <f>SUM(J126:J127)</f>
        <v>0</v>
      </c>
      <c r="K128" s="16"/>
    </row>
    <row r="129" spans="1:11" s="17" customFormat="1" ht="15">
      <c r="A129" s="141" t="s">
        <v>153</v>
      </c>
      <c r="B129" s="143" t="s">
        <v>168</v>
      </c>
      <c r="C129" s="88"/>
      <c r="D129" s="88"/>
      <c r="E129" s="11">
        <v>2020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16"/>
    </row>
    <row r="130" spans="1:11" s="17" customFormat="1" ht="15">
      <c r="A130" s="142"/>
      <c r="B130" s="143"/>
      <c r="C130" s="88"/>
      <c r="D130" s="88"/>
      <c r="E130" s="11">
        <v>2021</v>
      </c>
      <c r="F130" s="86">
        <v>0</v>
      </c>
      <c r="G130" s="86">
        <v>0</v>
      </c>
      <c r="H130" s="86">
        <v>0</v>
      </c>
      <c r="I130" s="86">
        <v>0</v>
      </c>
      <c r="J130" s="86">
        <v>0</v>
      </c>
      <c r="K130" s="16"/>
    </row>
    <row r="131" spans="1:11" s="17" customFormat="1" ht="15">
      <c r="A131" s="142"/>
      <c r="B131" s="143"/>
      <c r="C131" s="88"/>
      <c r="D131" s="88"/>
      <c r="E131" s="11">
        <v>2022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16"/>
    </row>
    <row r="132" spans="1:11" s="17" customFormat="1" ht="15">
      <c r="A132" s="142"/>
      <c r="B132" s="143"/>
      <c r="C132" s="88"/>
      <c r="D132" s="88"/>
      <c r="E132" s="70">
        <v>2023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16"/>
    </row>
    <row r="133" spans="1:11" s="17" customFormat="1" ht="15">
      <c r="A133" s="142"/>
      <c r="B133" s="143"/>
      <c r="C133" s="88"/>
      <c r="D133" s="88"/>
      <c r="E133" s="11">
        <v>2024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16"/>
    </row>
    <row r="134" spans="1:11" s="17" customFormat="1" ht="15">
      <c r="A134" s="142"/>
      <c r="B134" s="143"/>
      <c r="C134" s="88"/>
      <c r="D134" s="88"/>
      <c r="E134" s="11">
        <v>2025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16"/>
    </row>
    <row r="135" spans="1:11" s="17" customFormat="1" ht="15">
      <c r="A135" s="89" t="s">
        <v>10</v>
      </c>
      <c r="B135" s="143"/>
      <c r="C135" s="88"/>
      <c r="D135" s="88"/>
      <c r="E135" s="87"/>
      <c r="F135" s="105">
        <f>SUM(F133:F134)</f>
        <v>0</v>
      </c>
      <c r="G135" s="105">
        <f>SUM(G133:G134)</f>
        <v>0</v>
      </c>
      <c r="H135" s="105">
        <f>SUM(H133:H134)</f>
        <v>0</v>
      </c>
      <c r="I135" s="105">
        <f>SUM(I133:I134)</f>
        <v>0</v>
      </c>
      <c r="J135" s="105">
        <f>SUM(J133:J134)</f>
        <v>0</v>
      </c>
      <c r="K135" s="16"/>
    </row>
    <row r="136" spans="1:10" s="22" customFormat="1" ht="13.5" customHeight="1">
      <c r="A136" s="168" t="s">
        <v>85</v>
      </c>
      <c r="B136" s="162" t="s">
        <v>169</v>
      </c>
      <c r="C136" s="31"/>
      <c r="D136" s="31"/>
      <c r="E136" s="112">
        <v>2020</v>
      </c>
      <c r="F136" s="32">
        <f aca="true" t="shared" si="19" ref="F136:J141">F143+F150+F157</f>
        <v>10024</v>
      </c>
      <c r="G136" s="32">
        <f t="shared" si="19"/>
        <v>0</v>
      </c>
      <c r="H136" s="32">
        <f t="shared" si="19"/>
        <v>2040.5</v>
      </c>
      <c r="I136" s="32">
        <f t="shared" si="19"/>
        <v>7983.5</v>
      </c>
      <c r="J136" s="32">
        <f t="shared" si="19"/>
        <v>0</v>
      </c>
    </row>
    <row r="137" spans="1:14" s="22" customFormat="1" ht="13.5" customHeight="1">
      <c r="A137" s="169"/>
      <c r="B137" s="162"/>
      <c r="C137" s="35"/>
      <c r="D137" s="35"/>
      <c r="E137" s="112">
        <v>2021</v>
      </c>
      <c r="F137" s="32">
        <f t="shared" si="19"/>
        <v>15654</v>
      </c>
      <c r="G137" s="32">
        <f t="shared" si="19"/>
        <v>0</v>
      </c>
      <c r="H137" s="32">
        <f t="shared" si="19"/>
        <v>2040.5</v>
      </c>
      <c r="I137" s="32">
        <f t="shared" si="19"/>
        <v>13613.5</v>
      </c>
      <c r="J137" s="32">
        <f t="shared" si="19"/>
        <v>0</v>
      </c>
      <c r="N137" s="23"/>
    </row>
    <row r="138" spans="1:16" s="22" customFormat="1" ht="15" customHeight="1">
      <c r="A138" s="169"/>
      <c r="B138" s="162"/>
      <c r="C138" s="35"/>
      <c r="D138" s="35"/>
      <c r="E138" s="112">
        <v>2022</v>
      </c>
      <c r="F138" s="32">
        <f t="shared" si="19"/>
        <v>10812</v>
      </c>
      <c r="G138" s="32">
        <f t="shared" si="19"/>
        <v>0</v>
      </c>
      <c r="H138" s="32">
        <f t="shared" si="19"/>
        <v>2040.5</v>
      </c>
      <c r="I138" s="32">
        <f t="shared" si="19"/>
        <v>8771.5</v>
      </c>
      <c r="J138" s="32">
        <f t="shared" si="19"/>
        <v>0</v>
      </c>
      <c r="N138" s="23"/>
      <c r="O138" s="23"/>
      <c r="P138" s="23"/>
    </row>
    <row r="139" spans="1:14" s="22" customFormat="1" ht="15" customHeight="1">
      <c r="A139" s="169"/>
      <c r="B139" s="162"/>
      <c r="C139" s="35"/>
      <c r="D139" s="35"/>
      <c r="E139" s="112">
        <v>2023</v>
      </c>
      <c r="F139" s="32">
        <f t="shared" si="19"/>
        <v>13867</v>
      </c>
      <c r="G139" s="32">
        <f t="shared" si="19"/>
        <v>0</v>
      </c>
      <c r="H139" s="32">
        <f t="shared" si="19"/>
        <v>2040.5</v>
      </c>
      <c r="I139" s="32">
        <f t="shared" si="19"/>
        <v>11826.5</v>
      </c>
      <c r="J139" s="32">
        <f t="shared" si="19"/>
        <v>0</v>
      </c>
      <c r="N139" s="23"/>
    </row>
    <row r="140" spans="1:15" s="22" customFormat="1" ht="15" customHeight="1">
      <c r="A140" s="169"/>
      <c r="B140" s="162"/>
      <c r="C140" s="35"/>
      <c r="D140" s="35"/>
      <c r="E140" s="112">
        <v>2024</v>
      </c>
      <c r="F140" s="32">
        <f t="shared" si="19"/>
        <v>28623</v>
      </c>
      <c r="G140" s="32">
        <f t="shared" si="19"/>
        <v>0</v>
      </c>
      <c r="H140" s="32">
        <f t="shared" si="19"/>
        <v>2040.5</v>
      </c>
      <c r="I140" s="32">
        <f t="shared" si="19"/>
        <v>26582.5</v>
      </c>
      <c r="J140" s="32">
        <f t="shared" si="19"/>
        <v>0</v>
      </c>
      <c r="O140" s="23"/>
    </row>
    <row r="141" spans="1:15" s="22" customFormat="1" ht="15" customHeight="1">
      <c r="A141" s="169"/>
      <c r="B141" s="162"/>
      <c r="C141" s="35"/>
      <c r="D141" s="35"/>
      <c r="E141" s="112">
        <v>2025</v>
      </c>
      <c r="F141" s="32">
        <f t="shared" si="19"/>
        <v>10792</v>
      </c>
      <c r="G141" s="32">
        <f t="shared" si="19"/>
        <v>0</v>
      </c>
      <c r="H141" s="32">
        <f t="shared" si="19"/>
        <v>2040.5</v>
      </c>
      <c r="I141" s="32">
        <f t="shared" si="19"/>
        <v>8751.5</v>
      </c>
      <c r="J141" s="32">
        <f t="shared" si="19"/>
        <v>0</v>
      </c>
      <c r="O141" s="23"/>
    </row>
    <row r="142" spans="1:15" s="22" customFormat="1" ht="15.75" customHeight="1">
      <c r="A142" s="33" t="s">
        <v>10</v>
      </c>
      <c r="B142" s="162"/>
      <c r="C142" s="35"/>
      <c r="D142" s="35"/>
      <c r="E142" s="31"/>
      <c r="F142" s="106">
        <f>SUM(F136:F141)</f>
        <v>89772</v>
      </c>
      <c r="G142" s="106">
        <f>SUM(G136:G141)</f>
        <v>0</v>
      </c>
      <c r="H142" s="106">
        <f>SUM(H136:H141)</f>
        <v>12243</v>
      </c>
      <c r="I142" s="106">
        <f>SUM(I136:I141)</f>
        <v>77529</v>
      </c>
      <c r="J142" s="106">
        <f>SUM(J136:J141)</f>
        <v>0</v>
      </c>
      <c r="O142" s="23"/>
    </row>
    <row r="143" spans="1:10" s="22" customFormat="1" ht="15.75" customHeight="1">
      <c r="A143" s="156" t="s">
        <v>137</v>
      </c>
      <c r="B143" s="143" t="s">
        <v>169</v>
      </c>
      <c r="C143" s="14"/>
      <c r="D143" s="14"/>
      <c r="E143" s="11">
        <v>2020</v>
      </c>
      <c r="F143" s="15">
        <f aca="true" t="shared" si="20" ref="F143:F148">SUM(G143:J143)</f>
        <v>0</v>
      </c>
      <c r="G143" s="15">
        <v>0</v>
      </c>
      <c r="H143" s="15">
        <v>0</v>
      </c>
      <c r="I143" s="15">
        <v>0</v>
      </c>
      <c r="J143" s="15">
        <v>0</v>
      </c>
    </row>
    <row r="144" spans="1:10" s="22" customFormat="1" ht="13.5" customHeight="1">
      <c r="A144" s="157"/>
      <c r="B144" s="143"/>
      <c r="C144" s="14"/>
      <c r="D144" s="14"/>
      <c r="E144" s="11">
        <v>2021</v>
      </c>
      <c r="F144" s="15">
        <f t="shared" si="20"/>
        <v>500</v>
      </c>
      <c r="G144" s="15">
        <v>0</v>
      </c>
      <c r="H144" s="15">
        <v>0</v>
      </c>
      <c r="I144" s="15">
        <v>500</v>
      </c>
      <c r="J144" s="15">
        <v>0</v>
      </c>
    </row>
    <row r="145" spans="1:10" s="22" customFormat="1" ht="12.75">
      <c r="A145" s="157"/>
      <c r="B145" s="143"/>
      <c r="C145" s="14"/>
      <c r="D145" s="14"/>
      <c r="E145" s="11">
        <v>2022</v>
      </c>
      <c r="F145" s="15">
        <f t="shared" si="20"/>
        <v>500</v>
      </c>
      <c r="G145" s="15">
        <v>0</v>
      </c>
      <c r="H145" s="15">
        <v>0</v>
      </c>
      <c r="I145" s="15">
        <v>500</v>
      </c>
      <c r="J145" s="15">
        <v>0</v>
      </c>
    </row>
    <row r="146" spans="1:10" s="22" customFormat="1" ht="12.75">
      <c r="A146" s="157"/>
      <c r="B146" s="143"/>
      <c r="C146" s="14"/>
      <c r="D146" s="14"/>
      <c r="E146" s="70">
        <v>2023</v>
      </c>
      <c r="F146" s="15">
        <f t="shared" si="20"/>
        <v>0</v>
      </c>
      <c r="G146" s="15">
        <v>0</v>
      </c>
      <c r="H146" s="15">
        <v>0</v>
      </c>
      <c r="I146" s="15">
        <v>0</v>
      </c>
      <c r="J146" s="15">
        <v>0</v>
      </c>
    </row>
    <row r="147" spans="1:10" s="22" customFormat="1" ht="12.75">
      <c r="A147" s="157"/>
      <c r="B147" s="143"/>
      <c r="C147" s="14"/>
      <c r="D147" s="14"/>
      <c r="E147" s="11">
        <v>2024</v>
      </c>
      <c r="F147" s="15">
        <f t="shared" si="20"/>
        <v>18000</v>
      </c>
      <c r="G147" s="15">
        <v>0</v>
      </c>
      <c r="H147" s="15">
        <v>0</v>
      </c>
      <c r="I147" s="15">
        <v>18000</v>
      </c>
      <c r="J147" s="15">
        <v>0</v>
      </c>
    </row>
    <row r="148" spans="1:10" s="22" customFormat="1" ht="12.75">
      <c r="A148" s="157"/>
      <c r="B148" s="143"/>
      <c r="C148" s="14"/>
      <c r="D148" s="14"/>
      <c r="E148" s="11">
        <v>2025</v>
      </c>
      <c r="F148" s="86">
        <f t="shared" si="20"/>
        <v>0</v>
      </c>
      <c r="G148" s="86">
        <v>0</v>
      </c>
      <c r="H148" s="86">
        <v>0</v>
      </c>
      <c r="I148" s="86">
        <v>0</v>
      </c>
      <c r="J148" s="86">
        <v>0</v>
      </c>
    </row>
    <row r="149" spans="1:10" s="22" customFormat="1" ht="12.75">
      <c r="A149" s="72" t="s">
        <v>10</v>
      </c>
      <c r="B149" s="143"/>
      <c r="C149" s="14"/>
      <c r="D149" s="14"/>
      <c r="E149" s="9"/>
      <c r="F149" s="105">
        <f>SUM(F143:F148)</f>
        <v>19000</v>
      </c>
      <c r="G149" s="105">
        <f>SUM(G143:G148)</f>
        <v>0</v>
      </c>
      <c r="H149" s="105">
        <f>SUM(H143:H148)</f>
        <v>0</v>
      </c>
      <c r="I149" s="105">
        <f>SUM(I143:I148)</f>
        <v>19000</v>
      </c>
      <c r="J149" s="105">
        <f>SUM(J143:J148)</f>
        <v>0</v>
      </c>
    </row>
    <row r="150" spans="1:10" s="22" customFormat="1" ht="15.75" customHeight="1">
      <c r="A150" s="156" t="s">
        <v>73</v>
      </c>
      <c r="B150" s="143" t="s">
        <v>169</v>
      </c>
      <c r="C150" s="14"/>
      <c r="D150" s="14"/>
      <c r="E150" s="11">
        <v>2020</v>
      </c>
      <c r="F150" s="15">
        <f aca="true" t="shared" si="21" ref="F150:F155">SUM(G150:J150)</f>
        <v>6641</v>
      </c>
      <c r="G150" s="15">
        <v>0</v>
      </c>
      <c r="H150" s="15">
        <v>2040.5</v>
      </c>
      <c r="I150" s="15">
        <v>4600.5</v>
      </c>
      <c r="J150" s="15">
        <v>0</v>
      </c>
    </row>
    <row r="151" spans="1:12" s="22" customFormat="1" ht="13.5" customHeight="1">
      <c r="A151" s="157"/>
      <c r="B151" s="143"/>
      <c r="C151" s="14"/>
      <c r="D151" s="14"/>
      <c r="E151" s="11">
        <v>2021</v>
      </c>
      <c r="F151" s="15">
        <f t="shared" si="21"/>
        <v>11641</v>
      </c>
      <c r="G151" s="15">
        <v>0</v>
      </c>
      <c r="H151" s="15">
        <v>2040.5</v>
      </c>
      <c r="I151" s="15">
        <v>9600.5</v>
      </c>
      <c r="J151" s="15">
        <v>0</v>
      </c>
      <c r="L151" s="23"/>
    </row>
    <row r="152" spans="1:10" s="22" customFormat="1" ht="12.75">
      <c r="A152" s="157"/>
      <c r="B152" s="143"/>
      <c r="C152" s="14"/>
      <c r="D152" s="14"/>
      <c r="E152" s="11">
        <v>2022</v>
      </c>
      <c r="F152" s="15">
        <f t="shared" si="21"/>
        <v>6641</v>
      </c>
      <c r="G152" s="15">
        <v>0</v>
      </c>
      <c r="H152" s="15">
        <v>2040.5</v>
      </c>
      <c r="I152" s="15">
        <v>4600.5</v>
      </c>
      <c r="J152" s="15">
        <v>0</v>
      </c>
    </row>
    <row r="153" spans="1:10" s="22" customFormat="1" ht="12.75">
      <c r="A153" s="157"/>
      <c r="B153" s="143"/>
      <c r="C153" s="14"/>
      <c r="D153" s="14"/>
      <c r="E153" s="70">
        <v>2023</v>
      </c>
      <c r="F153" s="15">
        <f t="shared" si="21"/>
        <v>10041</v>
      </c>
      <c r="G153" s="15">
        <v>0</v>
      </c>
      <c r="H153" s="15">
        <v>2040.5</v>
      </c>
      <c r="I153" s="15">
        <v>8000.5</v>
      </c>
      <c r="J153" s="15">
        <v>0</v>
      </c>
    </row>
    <row r="154" spans="1:10" s="22" customFormat="1" ht="12.75">
      <c r="A154" s="157"/>
      <c r="B154" s="143"/>
      <c r="C154" s="14"/>
      <c r="D154" s="14"/>
      <c r="E154" s="11">
        <v>2024</v>
      </c>
      <c r="F154" s="86">
        <f t="shared" si="21"/>
        <v>6641</v>
      </c>
      <c r="G154" s="86">
        <v>0</v>
      </c>
      <c r="H154" s="15">
        <v>2040.5</v>
      </c>
      <c r="I154" s="86">
        <v>4600.5</v>
      </c>
      <c r="J154" s="15">
        <v>0</v>
      </c>
    </row>
    <row r="155" spans="1:10" s="22" customFormat="1" ht="12.75">
      <c r="A155" s="157"/>
      <c r="B155" s="143"/>
      <c r="C155" s="14"/>
      <c r="D155" s="14"/>
      <c r="E155" s="11">
        <v>2025</v>
      </c>
      <c r="F155" s="86">
        <f t="shared" si="21"/>
        <v>6641</v>
      </c>
      <c r="G155" s="86">
        <v>0</v>
      </c>
      <c r="H155" s="15">
        <v>2040.5</v>
      </c>
      <c r="I155" s="86">
        <v>4600.5</v>
      </c>
      <c r="J155" s="86">
        <v>0</v>
      </c>
    </row>
    <row r="156" spans="1:10" s="22" customFormat="1" ht="12.75">
      <c r="A156" s="72" t="s">
        <v>10</v>
      </c>
      <c r="B156" s="143"/>
      <c r="C156" s="14"/>
      <c r="D156" s="14"/>
      <c r="E156" s="9"/>
      <c r="F156" s="105">
        <f>SUM(F150:F155)</f>
        <v>48246</v>
      </c>
      <c r="G156" s="105">
        <f>SUM(G150:G155)</f>
        <v>0</v>
      </c>
      <c r="H156" s="105">
        <f>SUM(H150:H155)</f>
        <v>12243</v>
      </c>
      <c r="I156" s="105">
        <f>SUM(I150:I155)</f>
        <v>36003</v>
      </c>
      <c r="J156" s="105">
        <f>SUM(J150:J155)</f>
        <v>0</v>
      </c>
    </row>
    <row r="157" spans="1:10" s="22" customFormat="1" ht="15" customHeight="1">
      <c r="A157" s="156" t="s">
        <v>74</v>
      </c>
      <c r="B157" s="143" t="s">
        <v>169</v>
      </c>
      <c r="C157" s="14"/>
      <c r="D157" s="14"/>
      <c r="E157" s="11">
        <v>2020</v>
      </c>
      <c r="F157" s="15">
        <f aca="true" t="shared" si="22" ref="F157:F162">SUM(G157:J157)</f>
        <v>3383</v>
      </c>
      <c r="G157" s="15">
        <v>0</v>
      </c>
      <c r="H157" s="15">
        <v>0</v>
      </c>
      <c r="I157" s="15">
        <v>3383</v>
      </c>
      <c r="J157" s="15">
        <v>0</v>
      </c>
    </row>
    <row r="158" spans="1:10" s="22" customFormat="1" ht="13.5" customHeight="1">
      <c r="A158" s="157"/>
      <c r="B158" s="143"/>
      <c r="C158" s="14"/>
      <c r="D158" s="14"/>
      <c r="E158" s="11">
        <v>2021</v>
      </c>
      <c r="F158" s="15">
        <f t="shared" si="22"/>
        <v>3513</v>
      </c>
      <c r="G158" s="15">
        <v>0</v>
      </c>
      <c r="H158" s="15">
        <v>0</v>
      </c>
      <c r="I158" s="15">
        <v>3513</v>
      </c>
      <c r="J158" s="15">
        <v>0</v>
      </c>
    </row>
    <row r="159" spans="1:10" s="22" customFormat="1" ht="12.75">
      <c r="A159" s="157"/>
      <c r="B159" s="143"/>
      <c r="C159" s="14"/>
      <c r="D159" s="14"/>
      <c r="E159" s="11">
        <v>2022</v>
      </c>
      <c r="F159" s="15">
        <f t="shared" si="22"/>
        <v>3671</v>
      </c>
      <c r="G159" s="15">
        <v>0</v>
      </c>
      <c r="H159" s="15">
        <v>0</v>
      </c>
      <c r="I159" s="15">
        <v>3671</v>
      </c>
      <c r="J159" s="15">
        <v>0</v>
      </c>
    </row>
    <row r="160" spans="1:10" s="22" customFormat="1" ht="12.75">
      <c r="A160" s="157"/>
      <c r="B160" s="143"/>
      <c r="C160" s="14"/>
      <c r="D160" s="14"/>
      <c r="E160" s="70">
        <v>2023</v>
      </c>
      <c r="F160" s="15">
        <f t="shared" si="22"/>
        <v>3826</v>
      </c>
      <c r="G160" s="15">
        <v>0</v>
      </c>
      <c r="H160" s="15">
        <v>0</v>
      </c>
      <c r="I160" s="15">
        <v>3826</v>
      </c>
      <c r="J160" s="15">
        <v>0</v>
      </c>
    </row>
    <row r="161" spans="1:10" s="22" customFormat="1" ht="12.75">
      <c r="A161" s="157"/>
      <c r="B161" s="143"/>
      <c r="C161" s="14"/>
      <c r="D161" s="14"/>
      <c r="E161" s="11">
        <v>2024</v>
      </c>
      <c r="F161" s="15">
        <f t="shared" si="22"/>
        <v>3982</v>
      </c>
      <c r="G161" s="15">
        <v>0</v>
      </c>
      <c r="H161" s="15">
        <v>0</v>
      </c>
      <c r="I161" s="15">
        <v>3982</v>
      </c>
      <c r="J161" s="15">
        <v>0</v>
      </c>
    </row>
    <row r="162" spans="1:10" s="22" customFormat="1" ht="12.75">
      <c r="A162" s="157"/>
      <c r="B162" s="143"/>
      <c r="C162" s="14"/>
      <c r="D162" s="14"/>
      <c r="E162" s="11">
        <v>2025</v>
      </c>
      <c r="F162" s="15">
        <f t="shared" si="22"/>
        <v>4151</v>
      </c>
      <c r="G162" s="15">
        <v>0</v>
      </c>
      <c r="H162" s="15">
        <v>0</v>
      </c>
      <c r="I162" s="15">
        <v>4151</v>
      </c>
      <c r="J162" s="15">
        <v>0</v>
      </c>
    </row>
    <row r="163" spans="1:10" s="22" customFormat="1" ht="12.75">
      <c r="A163" s="72" t="s">
        <v>10</v>
      </c>
      <c r="B163" s="143"/>
      <c r="C163" s="14"/>
      <c r="D163" s="14"/>
      <c r="E163" s="9"/>
      <c r="F163" s="105">
        <f>SUM(F157:F162)</f>
        <v>22526</v>
      </c>
      <c r="G163" s="105">
        <f>SUM(G157:G162)</f>
        <v>0</v>
      </c>
      <c r="H163" s="105">
        <f>SUM(H157:H162)</f>
        <v>0</v>
      </c>
      <c r="I163" s="105">
        <f>SUM(I157:I162)</f>
        <v>22526</v>
      </c>
      <c r="J163" s="105">
        <f>SUM(J157:J162)</f>
        <v>0</v>
      </c>
    </row>
    <row r="164" spans="1:11" s="19" customFormat="1" ht="13.5">
      <c r="A164" s="158" t="s">
        <v>86</v>
      </c>
      <c r="B164" s="167" t="s">
        <v>176</v>
      </c>
      <c r="C164" s="40"/>
      <c r="D164" s="40"/>
      <c r="E164" s="112">
        <v>2020</v>
      </c>
      <c r="F164" s="43">
        <f aca="true" t="shared" si="23" ref="F164:F169">SUM(G164:J164)</f>
        <v>965</v>
      </c>
      <c r="G164" s="43">
        <f aca="true" t="shared" si="24" ref="G164:J169">G171+G178+G185</f>
        <v>0</v>
      </c>
      <c r="H164" s="43">
        <f t="shared" si="24"/>
        <v>0</v>
      </c>
      <c r="I164" s="43">
        <f t="shared" si="24"/>
        <v>965</v>
      </c>
      <c r="J164" s="43">
        <f t="shared" si="24"/>
        <v>0</v>
      </c>
      <c r="K164" s="18"/>
    </row>
    <row r="165" spans="1:11" s="19" customFormat="1" ht="13.5">
      <c r="A165" s="159"/>
      <c r="B165" s="167"/>
      <c r="C165" s="40"/>
      <c r="D165" s="40"/>
      <c r="E165" s="112">
        <v>2021</v>
      </c>
      <c r="F165" s="43">
        <f t="shared" si="23"/>
        <v>765</v>
      </c>
      <c r="G165" s="43">
        <f t="shared" si="24"/>
        <v>0</v>
      </c>
      <c r="H165" s="43">
        <f t="shared" si="24"/>
        <v>0</v>
      </c>
      <c r="I165" s="43">
        <f t="shared" si="24"/>
        <v>765</v>
      </c>
      <c r="J165" s="43">
        <f t="shared" si="24"/>
        <v>0</v>
      </c>
      <c r="K165" s="18"/>
    </row>
    <row r="166" spans="1:11" s="19" customFormat="1" ht="13.5">
      <c r="A166" s="159"/>
      <c r="B166" s="167"/>
      <c r="C166" s="40"/>
      <c r="D166" s="40"/>
      <c r="E166" s="112">
        <v>2022</v>
      </c>
      <c r="F166" s="43">
        <f t="shared" si="23"/>
        <v>765</v>
      </c>
      <c r="G166" s="43">
        <f t="shared" si="24"/>
        <v>0</v>
      </c>
      <c r="H166" s="43">
        <f t="shared" si="24"/>
        <v>0</v>
      </c>
      <c r="I166" s="43">
        <f t="shared" si="24"/>
        <v>765</v>
      </c>
      <c r="J166" s="43">
        <f t="shared" si="24"/>
        <v>0</v>
      </c>
      <c r="K166" s="18"/>
    </row>
    <row r="167" spans="1:11" s="19" customFormat="1" ht="13.5">
      <c r="A167" s="159"/>
      <c r="B167" s="167"/>
      <c r="C167" s="40"/>
      <c r="D167" s="40"/>
      <c r="E167" s="112">
        <v>2023</v>
      </c>
      <c r="F167" s="43">
        <f t="shared" si="23"/>
        <v>815</v>
      </c>
      <c r="G167" s="43">
        <f t="shared" si="24"/>
        <v>0</v>
      </c>
      <c r="H167" s="43">
        <f t="shared" si="24"/>
        <v>0</v>
      </c>
      <c r="I167" s="43">
        <f t="shared" si="24"/>
        <v>815</v>
      </c>
      <c r="J167" s="43">
        <f t="shared" si="24"/>
        <v>0</v>
      </c>
      <c r="K167" s="18"/>
    </row>
    <row r="168" spans="1:11" s="19" customFormat="1" ht="13.5">
      <c r="A168" s="159"/>
      <c r="B168" s="167"/>
      <c r="C168" s="40"/>
      <c r="D168" s="40"/>
      <c r="E168" s="112">
        <v>2024</v>
      </c>
      <c r="F168" s="43">
        <f t="shared" si="23"/>
        <v>765</v>
      </c>
      <c r="G168" s="43">
        <f t="shared" si="24"/>
        <v>0</v>
      </c>
      <c r="H168" s="43">
        <f t="shared" si="24"/>
        <v>0</v>
      </c>
      <c r="I168" s="43">
        <f t="shared" si="24"/>
        <v>765</v>
      </c>
      <c r="J168" s="43">
        <f t="shared" si="24"/>
        <v>0</v>
      </c>
      <c r="K168" s="18"/>
    </row>
    <row r="169" spans="1:11" s="19" customFormat="1" ht="13.5">
      <c r="A169" s="159"/>
      <c r="B169" s="167"/>
      <c r="C169" s="40"/>
      <c r="D169" s="40"/>
      <c r="E169" s="112">
        <v>2025</v>
      </c>
      <c r="F169" s="43">
        <f t="shared" si="23"/>
        <v>805</v>
      </c>
      <c r="G169" s="43">
        <f t="shared" si="24"/>
        <v>0</v>
      </c>
      <c r="H169" s="43">
        <f t="shared" si="24"/>
        <v>0</v>
      </c>
      <c r="I169" s="43">
        <f t="shared" si="24"/>
        <v>805</v>
      </c>
      <c r="J169" s="43">
        <f t="shared" si="24"/>
        <v>0</v>
      </c>
      <c r="K169" s="18"/>
    </row>
    <row r="170" spans="1:11" s="19" customFormat="1" ht="13.5">
      <c r="A170" s="34" t="s">
        <v>71</v>
      </c>
      <c r="B170" s="167"/>
      <c r="C170" s="40"/>
      <c r="D170" s="40"/>
      <c r="E170" s="40"/>
      <c r="F170" s="108">
        <f>SUM(F164:F169)</f>
        <v>4880</v>
      </c>
      <c r="G170" s="108">
        <f>SUM(G164:G169)</f>
        <v>0</v>
      </c>
      <c r="H170" s="108">
        <f>SUM(H164:H169)</f>
        <v>0</v>
      </c>
      <c r="I170" s="108">
        <f>SUM(I164:I169)</f>
        <v>4880</v>
      </c>
      <c r="J170" s="108">
        <f>SUM(J164:J169)</f>
        <v>0</v>
      </c>
      <c r="K170" s="18"/>
    </row>
    <row r="171" spans="1:11" s="21" customFormat="1" ht="12.75">
      <c r="A171" s="164" t="s">
        <v>182</v>
      </c>
      <c r="B171" s="132" t="s">
        <v>227</v>
      </c>
      <c r="C171" s="39"/>
      <c r="D171" s="39"/>
      <c r="E171" s="11">
        <v>2020</v>
      </c>
      <c r="F171" s="44">
        <f aca="true" t="shared" si="25" ref="F171:F176">SUM(G171:J171)</f>
        <v>250</v>
      </c>
      <c r="G171" s="44">
        <v>0</v>
      </c>
      <c r="H171" s="44">
        <v>0</v>
      </c>
      <c r="I171" s="44">
        <v>250</v>
      </c>
      <c r="J171" s="44">
        <v>0</v>
      </c>
      <c r="K171" s="20"/>
    </row>
    <row r="172" spans="1:11" s="21" customFormat="1" ht="12.75">
      <c r="A172" s="165"/>
      <c r="B172" s="149"/>
      <c r="C172" s="39"/>
      <c r="D172" s="39"/>
      <c r="E172" s="11">
        <v>2021</v>
      </c>
      <c r="F172" s="44">
        <f t="shared" si="25"/>
        <v>250</v>
      </c>
      <c r="G172" s="44">
        <v>0</v>
      </c>
      <c r="H172" s="44">
        <v>0</v>
      </c>
      <c r="I172" s="44">
        <v>250</v>
      </c>
      <c r="J172" s="44">
        <v>0</v>
      </c>
      <c r="K172" s="20"/>
    </row>
    <row r="173" spans="1:11" s="21" customFormat="1" ht="12.75">
      <c r="A173" s="165"/>
      <c r="B173" s="149"/>
      <c r="C173" s="39"/>
      <c r="D173" s="39"/>
      <c r="E173" s="11">
        <v>2022</v>
      </c>
      <c r="F173" s="44">
        <f t="shared" si="25"/>
        <v>250</v>
      </c>
      <c r="G173" s="44">
        <v>0</v>
      </c>
      <c r="H173" s="44">
        <v>0</v>
      </c>
      <c r="I173" s="44">
        <v>250</v>
      </c>
      <c r="J173" s="44">
        <v>0</v>
      </c>
      <c r="K173" s="20"/>
    </row>
    <row r="174" spans="1:11" s="21" customFormat="1" ht="12.75">
      <c r="A174" s="165"/>
      <c r="B174" s="149"/>
      <c r="C174" s="39"/>
      <c r="D174" s="39"/>
      <c r="E174" s="70">
        <v>2023</v>
      </c>
      <c r="F174" s="44">
        <f t="shared" si="25"/>
        <v>300</v>
      </c>
      <c r="G174" s="44">
        <v>0</v>
      </c>
      <c r="H174" s="44">
        <v>0</v>
      </c>
      <c r="I174" s="44">
        <v>300</v>
      </c>
      <c r="J174" s="44">
        <v>0</v>
      </c>
      <c r="K174" s="20"/>
    </row>
    <row r="175" spans="1:11" s="21" customFormat="1" ht="12.75">
      <c r="A175" s="165"/>
      <c r="B175" s="149"/>
      <c r="C175" s="39"/>
      <c r="D175" s="39"/>
      <c r="E175" s="11">
        <v>2024</v>
      </c>
      <c r="F175" s="44">
        <f t="shared" si="25"/>
        <v>250</v>
      </c>
      <c r="G175" s="90">
        <v>0</v>
      </c>
      <c r="H175" s="90">
        <v>0</v>
      </c>
      <c r="I175" s="90">
        <v>250</v>
      </c>
      <c r="J175" s="44">
        <v>0</v>
      </c>
      <c r="K175" s="20"/>
    </row>
    <row r="176" spans="1:11" s="21" customFormat="1" ht="12.75">
      <c r="A176" s="165"/>
      <c r="B176" s="149"/>
      <c r="C176" s="39"/>
      <c r="D176" s="39"/>
      <c r="E176" s="11">
        <v>2025</v>
      </c>
      <c r="F176" s="44">
        <f t="shared" si="25"/>
        <v>290</v>
      </c>
      <c r="G176" s="44">
        <v>0</v>
      </c>
      <c r="H176" s="44">
        <v>0</v>
      </c>
      <c r="I176" s="44">
        <v>290</v>
      </c>
      <c r="J176" s="44">
        <v>0</v>
      </c>
      <c r="K176" s="20"/>
    </row>
    <row r="177" spans="1:11" s="21" customFormat="1" ht="12.75">
      <c r="A177" s="75" t="s">
        <v>71</v>
      </c>
      <c r="B177" s="150"/>
      <c r="C177" s="39"/>
      <c r="D177" s="39"/>
      <c r="E177" s="39"/>
      <c r="F177" s="107">
        <f>SUM(F171:F176)</f>
        <v>1590</v>
      </c>
      <c r="G177" s="107">
        <f>SUM(G171:G176)</f>
        <v>0</v>
      </c>
      <c r="H177" s="107">
        <f>SUM(H171:H176)</f>
        <v>0</v>
      </c>
      <c r="I177" s="107">
        <f>SUM(I171:I176)</f>
        <v>1590</v>
      </c>
      <c r="J177" s="107">
        <f>SUM(J171:J176)</f>
        <v>0</v>
      </c>
      <c r="K177" s="20"/>
    </row>
    <row r="178" spans="1:11" s="21" customFormat="1" ht="12.75" customHeight="1">
      <c r="A178" s="164" t="s">
        <v>72</v>
      </c>
      <c r="B178" s="166" t="s">
        <v>177</v>
      </c>
      <c r="C178" s="39"/>
      <c r="D178" s="39"/>
      <c r="E178" s="11">
        <v>2020</v>
      </c>
      <c r="F178" s="44">
        <f>SUM(G178:J178)</f>
        <v>715</v>
      </c>
      <c r="G178" s="44">
        <v>0</v>
      </c>
      <c r="H178" s="44">
        <v>0</v>
      </c>
      <c r="I178" s="44">
        <v>715</v>
      </c>
      <c r="J178" s="44">
        <v>0</v>
      </c>
      <c r="K178" s="20"/>
    </row>
    <row r="179" spans="1:11" s="21" customFormat="1" ht="12.75">
      <c r="A179" s="165"/>
      <c r="B179" s="166"/>
      <c r="C179" s="39"/>
      <c r="D179" s="39"/>
      <c r="E179" s="11">
        <v>2021</v>
      </c>
      <c r="F179" s="44">
        <f aca="true" t="shared" si="26" ref="F179:F190">SUM(G179:J179)</f>
        <v>515</v>
      </c>
      <c r="G179" s="44">
        <v>0</v>
      </c>
      <c r="H179" s="44">
        <v>0</v>
      </c>
      <c r="I179" s="44">
        <v>515</v>
      </c>
      <c r="J179" s="44">
        <v>0</v>
      </c>
      <c r="K179" s="20"/>
    </row>
    <row r="180" spans="1:11" s="21" customFormat="1" ht="12.75">
      <c r="A180" s="165"/>
      <c r="B180" s="166"/>
      <c r="C180" s="39"/>
      <c r="D180" s="39"/>
      <c r="E180" s="11">
        <v>2022</v>
      </c>
      <c r="F180" s="44">
        <f t="shared" si="26"/>
        <v>515</v>
      </c>
      <c r="G180" s="44">
        <v>0</v>
      </c>
      <c r="H180" s="44">
        <v>0</v>
      </c>
      <c r="I180" s="44">
        <v>515</v>
      </c>
      <c r="J180" s="44">
        <v>0</v>
      </c>
      <c r="K180" s="20"/>
    </row>
    <row r="181" spans="1:11" s="21" customFormat="1" ht="12.75">
      <c r="A181" s="165"/>
      <c r="B181" s="166"/>
      <c r="C181" s="39"/>
      <c r="D181" s="39"/>
      <c r="E181" s="70">
        <v>2023</v>
      </c>
      <c r="F181" s="44">
        <f t="shared" si="26"/>
        <v>515</v>
      </c>
      <c r="G181" s="44">
        <v>0</v>
      </c>
      <c r="H181" s="44">
        <v>0</v>
      </c>
      <c r="I181" s="44">
        <v>515</v>
      </c>
      <c r="J181" s="44">
        <v>0</v>
      </c>
      <c r="K181" s="20"/>
    </row>
    <row r="182" spans="1:11" s="21" customFormat="1" ht="12.75">
      <c r="A182" s="165"/>
      <c r="B182" s="166"/>
      <c r="C182" s="39"/>
      <c r="D182" s="39"/>
      <c r="E182" s="11">
        <v>2024</v>
      </c>
      <c r="F182" s="44">
        <f t="shared" si="26"/>
        <v>515</v>
      </c>
      <c r="G182" s="90">
        <v>0</v>
      </c>
      <c r="H182" s="90">
        <v>0</v>
      </c>
      <c r="I182" s="90">
        <v>515</v>
      </c>
      <c r="J182" s="44">
        <v>0</v>
      </c>
      <c r="K182" s="20"/>
    </row>
    <row r="183" spans="1:11" s="21" customFormat="1" ht="12.75">
      <c r="A183" s="165"/>
      <c r="B183" s="166"/>
      <c r="C183" s="39"/>
      <c r="D183" s="39"/>
      <c r="E183" s="11">
        <v>2025</v>
      </c>
      <c r="F183" s="44">
        <f t="shared" si="26"/>
        <v>515</v>
      </c>
      <c r="G183" s="44">
        <v>0</v>
      </c>
      <c r="H183" s="44">
        <v>0</v>
      </c>
      <c r="I183" s="44">
        <v>515</v>
      </c>
      <c r="J183" s="44">
        <v>0</v>
      </c>
      <c r="K183" s="20"/>
    </row>
    <row r="184" spans="1:11" s="21" customFormat="1" ht="12.75">
      <c r="A184" s="75" t="s">
        <v>71</v>
      </c>
      <c r="B184" s="166"/>
      <c r="C184" s="39"/>
      <c r="D184" s="39"/>
      <c r="E184" s="39"/>
      <c r="F184" s="107">
        <f>SUM(F178:F183)</f>
        <v>3290</v>
      </c>
      <c r="G184" s="107">
        <f>SUM(G178:G183)</f>
        <v>0</v>
      </c>
      <c r="H184" s="107">
        <f>SUM(H178:H183)</f>
        <v>0</v>
      </c>
      <c r="I184" s="107">
        <f>SUM(I178:I183)</f>
        <v>3290</v>
      </c>
      <c r="J184" s="107">
        <f>SUM(J178:J183)</f>
        <v>0</v>
      </c>
      <c r="K184" s="20"/>
    </row>
    <row r="185" spans="1:11" s="21" customFormat="1" ht="12.75">
      <c r="A185" s="164" t="s">
        <v>183</v>
      </c>
      <c r="B185" s="166" t="s">
        <v>184</v>
      </c>
      <c r="C185" s="39"/>
      <c r="D185" s="39"/>
      <c r="E185" s="11">
        <v>2020</v>
      </c>
      <c r="F185" s="44">
        <f t="shared" si="26"/>
        <v>0</v>
      </c>
      <c r="G185" s="44">
        <v>0</v>
      </c>
      <c r="H185" s="44">
        <v>0</v>
      </c>
      <c r="I185" s="44">
        <v>0</v>
      </c>
      <c r="J185" s="44">
        <v>0</v>
      </c>
      <c r="K185" s="20"/>
    </row>
    <row r="186" spans="1:11" s="21" customFormat="1" ht="12.75">
      <c r="A186" s="165"/>
      <c r="B186" s="166"/>
      <c r="C186" s="39"/>
      <c r="D186" s="39"/>
      <c r="E186" s="11">
        <v>2021</v>
      </c>
      <c r="F186" s="44">
        <f t="shared" si="26"/>
        <v>0</v>
      </c>
      <c r="G186" s="44">
        <v>0</v>
      </c>
      <c r="H186" s="44">
        <v>0</v>
      </c>
      <c r="I186" s="44">
        <v>0</v>
      </c>
      <c r="J186" s="44">
        <v>0</v>
      </c>
      <c r="K186" s="20"/>
    </row>
    <row r="187" spans="1:11" s="21" customFormat="1" ht="12.75">
      <c r="A187" s="165"/>
      <c r="B187" s="166"/>
      <c r="C187" s="39"/>
      <c r="D187" s="39"/>
      <c r="E187" s="11">
        <v>2022</v>
      </c>
      <c r="F187" s="44">
        <f t="shared" si="26"/>
        <v>0</v>
      </c>
      <c r="G187" s="44">
        <v>0</v>
      </c>
      <c r="H187" s="44">
        <v>0</v>
      </c>
      <c r="I187" s="44">
        <v>0</v>
      </c>
      <c r="J187" s="44">
        <v>0</v>
      </c>
      <c r="K187" s="20"/>
    </row>
    <row r="188" spans="1:11" s="21" customFormat="1" ht="12.75">
      <c r="A188" s="165"/>
      <c r="B188" s="166"/>
      <c r="C188" s="39"/>
      <c r="D188" s="39"/>
      <c r="E188" s="70">
        <v>2023</v>
      </c>
      <c r="F188" s="44">
        <f t="shared" si="26"/>
        <v>0</v>
      </c>
      <c r="G188" s="44">
        <v>0</v>
      </c>
      <c r="H188" s="44">
        <v>0</v>
      </c>
      <c r="I188" s="44">
        <v>0</v>
      </c>
      <c r="J188" s="44">
        <v>0</v>
      </c>
      <c r="K188" s="20"/>
    </row>
    <row r="189" spans="1:11" s="21" customFormat="1" ht="12.75">
      <c r="A189" s="165"/>
      <c r="B189" s="166"/>
      <c r="C189" s="39"/>
      <c r="D189" s="39"/>
      <c r="E189" s="11">
        <v>2024</v>
      </c>
      <c r="F189" s="44">
        <f t="shared" si="26"/>
        <v>0</v>
      </c>
      <c r="G189" s="44">
        <v>0</v>
      </c>
      <c r="H189" s="44">
        <v>0</v>
      </c>
      <c r="I189" s="44">
        <v>0</v>
      </c>
      <c r="J189" s="44">
        <v>0</v>
      </c>
      <c r="K189" s="20"/>
    </row>
    <row r="190" spans="1:11" s="21" customFormat="1" ht="12.75">
      <c r="A190" s="165"/>
      <c r="B190" s="166"/>
      <c r="C190" s="39"/>
      <c r="D190" s="39"/>
      <c r="E190" s="11">
        <v>2025</v>
      </c>
      <c r="F190" s="44">
        <f t="shared" si="26"/>
        <v>0</v>
      </c>
      <c r="G190" s="44">
        <v>0</v>
      </c>
      <c r="H190" s="44">
        <v>0</v>
      </c>
      <c r="I190" s="44">
        <v>0</v>
      </c>
      <c r="J190" s="44">
        <v>0</v>
      </c>
      <c r="K190" s="20"/>
    </row>
    <row r="191" spans="1:11" s="21" customFormat="1" ht="12.75">
      <c r="A191" s="75" t="s">
        <v>71</v>
      </c>
      <c r="B191" s="166"/>
      <c r="C191" s="39"/>
      <c r="D191" s="39"/>
      <c r="E191" s="39"/>
      <c r="F191" s="76">
        <f>SUM(F185:F190)</f>
        <v>0</v>
      </c>
      <c r="G191" s="76">
        <f>SUM(G185:G190)</f>
        <v>0</v>
      </c>
      <c r="H191" s="76">
        <f>SUM(H185:H190)</f>
        <v>0</v>
      </c>
      <c r="I191" s="76">
        <f>SUM(I185:I190)</f>
        <v>0</v>
      </c>
      <c r="J191" s="76">
        <f>SUM(J185:J190)</f>
        <v>0</v>
      </c>
      <c r="K191" s="20"/>
    </row>
    <row r="192" spans="1:11" s="19" customFormat="1" ht="13.5" customHeight="1">
      <c r="A192" s="158" t="s">
        <v>179</v>
      </c>
      <c r="B192" s="162" t="s">
        <v>168</v>
      </c>
      <c r="C192" s="42"/>
      <c r="D192" s="42"/>
      <c r="E192" s="112">
        <v>2020</v>
      </c>
      <c r="F192" s="43">
        <f aca="true" t="shared" si="27" ref="F192:F197">SUM(G192:J192)</f>
        <v>985.1</v>
      </c>
      <c r="G192" s="43">
        <f aca="true" t="shared" si="28" ref="G192:J197">G199+G213+G220+G227</f>
        <v>0</v>
      </c>
      <c r="H192" s="43">
        <f t="shared" si="28"/>
        <v>552.7</v>
      </c>
      <c r="I192" s="43">
        <f t="shared" si="28"/>
        <v>432.4</v>
      </c>
      <c r="J192" s="43">
        <f t="shared" si="28"/>
        <v>0</v>
      </c>
      <c r="K192" s="18"/>
    </row>
    <row r="193" spans="1:11" s="19" customFormat="1" ht="13.5">
      <c r="A193" s="159"/>
      <c r="B193" s="162"/>
      <c r="C193" s="42"/>
      <c r="D193" s="42"/>
      <c r="E193" s="112">
        <v>2021</v>
      </c>
      <c r="F193" s="43">
        <f t="shared" si="27"/>
        <v>996.4000000000001</v>
      </c>
      <c r="G193" s="43">
        <f t="shared" si="28"/>
        <v>0</v>
      </c>
      <c r="H193" s="43">
        <f t="shared" si="28"/>
        <v>552.7</v>
      </c>
      <c r="I193" s="43">
        <f t="shared" si="28"/>
        <v>443.7</v>
      </c>
      <c r="J193" s="43">
        <f t="shared" si="28"/>
        <v>0</v>
      </c>
      <c r="K193" s="18"/>
    </row>
    <row r="194" spans="1:11" s="19" customFormat="1" ht="13.5">
      <c r="A194" s="159"/>
      <c r="B194" s="162"/>
      <c r="C194" s="42"/>
      <c r="D194" s="42"/>
      <c r="E194" s="112">
        <v>2022</v>
      </c>
      <c r="F194" s="43">
        <f t="shared" si="27"/>
        <v>1001.4000000000001</v>
      </c>
      <c r="G194" s="43">
        <f t="shared" si="28"/>
        <v>0</v>
      </c>
      <c r="H194" s="43">
        <f t="shared" si="28"/>
        <v>552.7</v>
      </c>
      <c r="I194" s="43">
        <f t="shared" si="28"/>
        <v>448.7</v>
      </c>
      <c r="J194" s="43">
        <f t="shared" si="28"/>
        <v>0</v>
      </c>
      <c r="K194" s="18"/>
    </row>
    <row r="195" spans="1:11" s="19" customFormat="1" ht="13.5">
      <c r="A195" s="159"/>
      <c r="B195" s="162"/>
      <c r="C195" s="42"/>
      <c r="D195" s="42"/>
      <c r="E195" s="112">
        <v>2023</v>
      </c>
      <c r="F195" s="43">
        <f t="shared" si="27"/>
        <v>1006.4000000000001</v>
      </c>
      <c r="G195" s="43">
        <f t="shared" si="28"/>
        <v>0</v>
      </c>
      <c r="H195" s="43">
        <f t="shared" si="28"/>
        <v>552.7</v>
      </c>
      <c r="I195" s="43">
        <f t="shared" si="28"/>
        <v>453.7</v>
      </c>
      <c r="J195" s="43">
        <f t="shared" si="28"/>
        <v>0</v>
      </c>
      <c r="K195" s="18"/>
    </row>
    <row r="196" spans="1:11" s="19" customFormat="1" ht="13.5">
      <c r="A196" s="159"/>
      <c r="B196" s="162"/>
      <c r="C196" s="42"/>
      <c r="D196" s="42"/>
      <c r="E196" s="112">
        <v>2024</v>
      </c>
      <c r="F196" s="43">
        <f t="shared" si="27"/>
        <v>1011.4000000000001</v>
      </c>
      <c r="G196" s="43">
        <f t="shared" si="28"/>
        <v>0</v>
      </c>
      <c r="H196" s="43">
        <f t="shared" si="28"/>
        <v>552.7</v>
      </c>
      <c r="I196" s="43">
        <f t="shared" si="28"/>
        <v>458.7</v>
      </c>
      <c r="J196" s="43">
        <f t="shared" si="28"/>
        <v>0</v>
      </c>
      <c r="K196" s="18"/>
    </row>
    <row r="197" spans="1:11" s="19" customFormat="1" ht="13.5">
      <c r="A197" s="159"/>
      <c r="B197" s="162"/>
      <c r="C197" s="42"/>
      <c r="D197" s="42"/>
      <c r="E197" s="112">
        <v>2025</v>
      </c>
      <c r="F197" s="43">
        <f t="shared" si="27"/>
        <v>1016.4000000000001</v>
      </c>
      <c r="G197" s="43">
        <f t="shared" si="28"/>
        <v>0</v>
      </c>
      <c r="H197" s="43">
        <f t="shared" si="28"/>
        <v>552.7</v>
      </c>
      <c r="I197" s="43">
        <f t="shared" si="28"/>
        <v>463.7</v>
      </c>
      <c r="J197" s="43">
        <f t="shared" si="28"/>
        <v>0</v>
      </c>
      <c r="K197" s="18"/>
    </row>
    <row r="198" spans="1:11" s="19" customFormat="1" ht="13.5">
      <c r="A198" s="34" t="s">
        <v>71</v>
      </c>
      <c r="B198" s="162"/>
      <c r="C198" s="42"/>
      <c r="D198" s="42"/>
      <c r="E198" s="42"/>
      <c r="F198" s="108">
        <f>SUM(F192:F197)</f>
        <v>6017.1</v>
      </c>
      <c r="G198" s="108">
        <f>SUM(G192:G197)</f>
        <v>0</v>
      </c>
      <c r="H198" s="108">
        <f>SUM(H192:H197)</f>
        <v>3316.2</v>
      </c>
      <c r="I198" s="108">
        <f>SUM(I192:I197)</f>
        <v>2700.8999999999996</v>
      </c>
      <c r="J198" s="108">
        <f>SUM(J192:J197)</f>
        <v>0</v>
      </c>
      <c r="K198" s="18"/>
    </row>
    <row r="199" spans="1:11" s="21" customFormat="1" ht="12.75" customHeight="1">
      <c r="A199" s="164" t="s">
        <v>89</v>
      </c>
      <c r="B199" s="143" t="s">
        <v>168</v>
      </c>
      <c r="C199" s="41"/>
      <c r="D199" s="41"/>
      <c r="E199" s="11">
        <v>2020</v>
      </c>
      <c r="F199" s="44">
        <f aca="true" t="shared" si="29" ref="F199:F204">SUM(G199:J199)</f>
        <v>0</v>
      </c>
      <c r="G199" s="44">
        <v>0</v>
      </c>
      <c r="H199" s="44">
        <v>0</v>
      </c>
      <c r="I199" s="44">
        <v>0</v>
      </c>
      <c r="J199" s="44">
        <v>0</v>
      </c>
      <c r="K199" s="20"/>
    </row>
    <row r="200" spans="1:11" s="21" customFormat="1" ht="12.75">
      <c r="A200" s="165"/>
      <c r="B200" s="143"/>
      <c r="C200" s="41"/>
      <c r="D200" s="41"/>
      <c r="E200" s="11">
        <v>2021</v>
      </c>
      <c r="F200" s="44">
        <f t="shared" si="29"/>
        <v>0</v>
      </c>
      <c r="G200" s="44">
        <v>0</v>
      </c>
      <c r="H200" s="44">
        <v>0</v>
      </c>
      <c r="I200" s="44">
        <v>0</v>
      </c>
      <c r="J200" s="44">
        <v>0</v>
      </c>
      <c r="K200" s="20"/>
    </row>
    <row r="201" spans="1:11" s="21" customFormat="1" ht="12.75">
      <c r="A201" s="165"/>
      <c r="B201" s="143"/>
      <c r="C201" s="41"/>
      <c r="D201" s="41"/>
      <c r="E201" s="11">
        <v>2022</v>
      </c>
      <c r="F201" s="44">
        <f t="shared" si="29"/>
        <v>0</v>
      </c>
      <c r="G201" s="44">
        <v>0</v>
      </c>
      <c r="H201" s="44">
        <v>0</v>
      </c>
      <c r="I201" s="44">
        <v>0</v>
      </c>
      <c r="J201" s="44">
        <v>0</v>
      </c>
      <c r="K201" s="20"/>
    </row>
    <row r="202" spans="1:11" s="21" customFormat="1" ht="12.75">
      <c r="A202" s="165"/>
      <c r="B202" s="143"/>
      <c r="C202" s="41"/>
      <c r="D202" s="41"/>
      <c r="E202" s="70">
        <v>2023</v>
      </c>
      <c r="F202" s="44">
        <f t="shared" si="29"/>
        <v>0</v>
      </c>
      <c r="G202" s="44">
        <v>0</v>
      </c>
      <c r="H202" s="44">
        <v>0</v>
      </c>
      <c r="I202" s="44">
        <v>0</v>
      </c>
      <c r="J202" s="44">
        <v>0</v>
      </c>
      <c r="K202" s="20"/>
    </row>
    <row r="203" spans="1:11" s="21" customFormat="1" ht="12.75">
      <c r="A203" s="165"/>
      <c r="B203" s="143"/>
      <c r="C203" s="41"/>
      <c r="D203" s="41"/>
      <c r="E203" s="11">
        <v>2024</v>
      </c>
      <c r="F203" s="44">
        <f t="shared" si="29"/>
        <v>0</v>
      </c>
      <c r="G203" s="44">
        <v>0</v>
      </c>
      <c r="H203" s="44">
        <v>0</v>
      </c>
      <c r="I203" s="44">
        <v>0</v>
      </c>
      <c r="J203" s="44">
        <v>0</v>
      </c>
      <c r="K203" s="20"/>
    </row>
    <row r="204" spans="1:11" s="21" customFormat="1" ht="12.75">
      <c r="A204" s="165"/>
      <c r="B204" s="143"/>
      <c r="C204" s="41"/>
      <c r="D204" s="41"/>
      <c r="E204" s="11">
        <v>2025</v>
      </c>
      <c r="F204" s="44">
        <f t="shared" si="29"/>
        <v>0</v>
      </c>
      <c r="G204" s="44">
        <v>0</v>
      </c>
      <c r="H204" s="44">
        <v>0</v>
      </c>
      <c r="I204" s="44">
        <v>0</v>
      </c>
      <c r="J204" s="44">
        <v>0</v>
      </c>
      <c r="K204" s="20"/>
    </row>
    <row r="205" spans="1:11" s="21" customFormat="1" ht="12.75">
      <c r="A205" s="75" t="s">
        <v>71</v>
      </c>
      <c r="B205" s="143"/>
      <c r="C205" s="41"/>
      <c r="D205" s="41"/>
      <c r="E205" s="41"/>
      <c r="F205" s="107">
        <f>SUM(F199:F204)</f>
        <v>0</v>
      </c>
      <c r="G205" s="107">
        <f>SUM(G199:G204)</f>
        <v>0</v>
      </c>
      <c r="H205" s="107">
        <f>SUM(H199:H204)</f>
        <v>0</v>
      </c>
      <c r="I205" s="107">
        <f>SUM(I199:I204)</f>
        <v>0</v>
      </c>
      <c r="J205" s="107">
        <f>SUM(J199:J204)</f>
        <v>0</v>
      </c>
      <c r="K205" s="20"/>
    </row>
    <row r="206" spans="1:11" s="21" customFormat="1" ht="12.75" customHeight="1">
      <c r="A206" s="175" t="s">
        <v>121</v>
      </c>
      <c r="B206" s="143" t="s">
        <v>168</v>
      </c>
      <c r="C206" s="81"/>
      <c r="D206" s="81"/>
      <c r="E206" s="11">
        <v>2020</v>
      </c>
      <c r="F206" s="90">
        <f aca="true" t="shared" si="30" ref="F206:F211">SUM(G206:J206)</f>
        <v>0</v>
      </c>
      <c r="G206" s="90">
        <v>0</v>
      </c>
      <c r="H206" s="90">
        <v>0</v>
      </c>
      <c r="I206" s="90">
        <v>0</v>
      </c>
      <c r="J206" s="90">
        <v>0</v>
      </c>
      <c r="K206" s="20"/>
    </row>
    <row r="207" spans="1:11" s="21" customFormat="1" ht="12.75">
      <c r="A207" s="176"/>
      <c r="B207" s="143"/>
      <c r="C207" s="81"/>
      <c r="D207" s="81"/>
      <c r="E207" s="11">
        <v>2021</v>
      </c>
      <c r="F207" s="90">
        <f t="shared" si="30"/>
        <v>0</v>
      </c>
      <c r="G207" s="90">
        <v>0</v>
      </c>
      <c r="H207" s="90">
        <v>0</v>
      </c>
      <c r="I207" s="90">
        <v>0</v>
      </c>
      <c r="J207" s="90">
        <v>0</v>
      </c>
      <c r="K207" s="20"/>
    </row>
    <row r="208" spans="1:11" s="21" customFormat="1" ht="12.75">
      <c r="A208" s="176"/>
      <c r="B208" s="143"/>
      <c r="C208" s="81"/>
      <c r="D208" s="81"/>
      <c r="E208" s="11">
        <v>2022</v>
      </c>
      <c r="F208" s="90">
        <f t="shared" si="30"/>
        <v>0</v>
      </c>
      <c r="G208" s="90">
        <v>0</v>
      </c>
      <c r="H208" s="90">
        <v>0</v>
      </c>
      <c r="I208" s="90">
        <v>0</v>
      </c>
      <c r="J208" s="90">
        <v>0</v>
      </c>
      <c r="K208" s="20"/>
    </row>
    <row r="209" spans="1:11" s="21" customFormat="1" ht="12.75">
      <c r="A209" s="176"/>
      <c r="B209" s="143"/>
      <c r="C209" s="81"/>
      <c r="D209" s="81"/>
      <c r="E209" s="70">
        <v>2023</v>
      </c>
      <c r="F209" s="90">
        <f t="shared" si="30"/>
        <v>0</v>
      </c>
      <c r="G209" s="90">
        <v>0</v>
      </c>
      <c r="H209" s="90">
        <v>0</v>
      </c>
      <c r="I209" s="90">
        <v>0</v>
      </c>
      <c r="J209" s="90">
        <v>0</v>
      </c>
      <c r="K209" s="20"/>
    </row>
    <row r="210" spans="1:11" s="21" customFormat="1" ht="12.75">
      <c r="A210" s="176"/>
      <c r="B210" s="143"/>
      <c r="C210" s="81"/>
      <c r="D210" s="81"/>
      <c r="E210" s="11">
        <v>2024</v>
      </c>
      <c r="F210" s="90">
        <f t="shared" si="30"/>
        <v>0</v>
      </c>
      <c r="G210" s="90">
        <v>0</v>
      </c>
      <c r="H210" s="90">
        <v>0</v>
      </c>
      <c r="I210" s="90">
        <v>0</v>
      </c>
      <c r="J210" s="90">
        <v>0</v>
      </c>
      <c r="K210" s="20"/>
    </row>
    <row r="211" spans="1:11" s="21" customFormat="1" ht="12.75">
      <c r="A211" s="176"/>
      <c r="B211" s="143"/>
      <c r="C211" s="81"/>
      <c r="D211" s="81"/>
      <c r="E211" s="11">
        <v>2025</v>
      </c>
      <c r="F211" s="90">
        <f t="shared" si="30"/>
        <v>0</v>
      </c>
      <c r="G211" s="90">
        <v>0</v>
      </c>
      <c r="H211" s="90">
        <v>0</v>
      </c>
      <c r="I211" s="90">
        <v>0</v>
      </c>
      <c r="J211" s="90">
        <v>0</v>
      </c>
      <c r="K211" s="20"/>
    </row>
    <row r="212" spans="1:11" s="21" customFormat="1" ht="12.75">
      <c r="A212" s="91" t="s">
        <v>71</v>
      </c>
      <c r="B212" s="143"/>
      <c r="C212" s="81"/>
      <c r="D212" s="81"/>
      <c r="E212" s="81"/>
      <c r="F212" s="107">
        <f>SUM(F210:F211)</f>
        <v>0</v>
      </c>
      <c r="G212" s="107">
        <f>SUM(G210:G211)</f>
        <v>0</v>
      </c>
      <c r="H212" s="107">
        <f>SUM(H210:H211)</f>
        <v>0</v>
      </c>
      <c r="I212" s="107">
        <f>SUM(I210:I211)</f>
        <v>0</v>
      </c>
      <c r="J212" s="107">
        <f>SUM(J210:J211)</f>
        <v>0</v>
      </c>
      <c r="K212" s="20"/>
    </row>
    <row r="213" spans="1:11" s="21" customFormat="1" ht="12.75" customHeight="1">
      <c r="A213" s="164" t="s">
        <v>122</v>
      </c>
      <c r="B213" s="143" t="s">
        <v>168</v>
      </c>
      <c r="C213" s="41"/>
      <c r="D213" s="41"/>
      <c r="E213" s="11">
        <v>2020</v>
      </c>
      <c r="F213" s="44">
        <f aca="true" t="shared" si="31" ref="F213:F218">SUM(G213:J213)</f>
        <v>697.6</v>
      </c>
      <c r="G213" s="44">
        <v>0</v>
      </c>
      <c r="H213" s="44">
        <v>491.2</v>
      </c>
      <c r="I213" s="44">
        <v>206.4</v>
      </c>
      <c r="J213" s="44">
        <v>0</v>
      </c>
      <c r="K213" s="20"/>
    </row>
    <row r="214" spans="1:11" s="21" customFormat="1" ht="12.75">
      <c r="A214" s="165"/>
      <c r="B214" s="143"/>
      <c r="C214" s="41"/>
      <c r="D214" s="41"/>
      <c r="E214" s="11">
        <v>2021</v>
      </c>
      <c r="F214" s="44">
        <f t="shared" si="31"/>
        <v>698.9</v>
      </c>
      <c r="G214" s="44">
        <v>0</v>
      </c>
      <c r="H214" s="44">
        <v>491.2</v>
      </c>
      <c r="I214" s="44">
        <v>207.7</v>
      </c>
      <c r="J214" s="44">
        <v>0</v>
      </c>
      <c r="K214" s="20"/>
    </row>
    <row r="215" spans="1:11" s="21" customFormat="1" ht="12.75">
      <c r="A215" s="165"/>
      <c r="B215" s="143"/>
      <c r="C215" s="41"/>
      <c r="D215" s="41"/>
      <c r="E215" s="11">
        <v>2022</v>
      </c>
      <c r="F215" s="44">
        <f t="shared" si="31"/>
        <v>698.9</v>
      </c>
      <c r="G215" s="44">
        <v>0</v>
      </c>
      <c r="H215" s="44">
        <v>491.2</v>
      </c>
      <c r="I215" s="44">
        <v>207.7</v>
      </c>
      <c r="J215" s="44">
        <v>0</v>
      </c>
      <c r="K215" s="20"/>
    </row>
    <row r="216" spans="1:11" s="21" customFormat="1" ht="12.75">
      <c r="A216" s="165"/>
      <c r="B216" s="143"/>
      <c r="C216" s="41"/>
      <c r="D216" s="41"/>
      <c r="E216" s="70">
        <v>2023</v>
      </c>
      <c r="F216" s="44">
        <f t="shared" si="31"/>
        <v>698.9</v>
      </c>
      <c r="G216" s="44">
        <v>0</v>
      </c>
      <c r="H216" s="44">
        <v>491.2</v>
      </c>
      <c r="I216" s="44">
        <v>207.7</v>
      </c>
      <c r="J216" s="44">
        <v>0</v>
      </c>
      <c r="K216" s="20"/>
    </row>
    <row r="217" spans="1:11" s="21" customFormat="1" ht="12.75">
      <c r="A217" s="165"/>
      <c r="B217" s="143"/>
      <c r="C217" s="41"/>
      <c r="D217" s="41"/>
      <c r="E217" s="11">
        <v>2024</v>
      </c>
      <c r="F217" s="90">
        <f t="shared" si="31"/>
        <v>698.9</v>
      </c>
      <c r="G217" s="90">
        <v>0</v>
      </c>
      <c r="H217" s="44">
        <v>491.2</v>
      </c>
      <c r="I217" s="90">
        <v>207.7</v>
      </c>
      <c r="J217" s="44">
        <v>0</v>
      </c>
      <c r="K217" s="20"/>
    </row>
    <row r="218" spans="1:11" s="21" customFormat="1" ht="12.75">
      <c r="A218" s="165"/>
      <c r="B218" s="143"/>
      <c r="C218" s="41"/>
      <c r="D218" s="41"/>
      <c r="E218" s="11">
        <v>2025</v>
      </c>
      <c r="F218" s="90">
        <f t="shared" si="31"/>
        <v>698.9</v>
      </c>
      <c r="G218" s="90">
        <v>0</v>
      </c>
      <c r="H218" s="90">
        <v>491.2</v>
      </c>
      <c r="I218" s="90">
        <v>207.7</v>
      </c>
      <c r="J218" s="90">
        <v>0</v>
      </c>
      <c r="K218" s="20"/>
    </row>
    <row r="219" spans="1:11" s="21" customFormat="1" ht="12.75">
      <c r="A219" s="75" t="s">
        <v>71</v>
      </c>
      <c r="B219" s="143"/>
      <c r="C219" s="41"/>
      <c r="D219" s="41"/>
      <c r="E219" s="41"/>
      <c r="F219" s="107">
        <f>SUM(F213:F218)</f>
        <v>4192.1</v>
      </c>
      <c r="G219" s="107">
        <f>SUM(G213:G218)</f>
        <v>0</v>
      </c>
      <c r="H219" s="107">
        <f>SUM(H213:H218)</f>
        <v>2947.2</v>
      </c>
      <c r="I219" s="107">
        <f>SUM(I213:I218)</f>
        <v>1244.9</v>
      </c>
      <c r="J219" s="107">
        <f>SUM(J213:J218)</f>
        <v>0</v>
      </c>
      <c r="K219" s="20"/>
    </row>
    <row r="220" spans="1:11" s="21" customFormat="1" ht="12.75" customHeight="1">
      <c r="A220" s="164" t="s">
        <v>123</v>
      </c>
      <c r="B220" s="143" t="s">
        <v>168</v>
      </c>
      <c r="C220" s="41"/>
      <c r="D220" s="41"/>
      <c r="E220" s="11">
        <v>2020</v>
      </c>
      <c r="F220" s="44">
        <f aca="true" t="shared" si="32" ref="F220:F225">SUM(G220:J220)</f>
        <v>210</v>
      </c>
      <c r="G220" s="44">
        <v>0</v>
      </c>
      <c r="H220" s="44">
        <v>0</v>
      </c>
      <c r="I220" s="44">
        <v>210</v>
      </c>
      <c r="J220" s="44">
        <v>0</v>
      </c>
      <c r="K220" s="20"/>
    </row>
    <row r="221" spans="1:11" s="21" customFormat="1" ht="12.75">
      <c r="A221" s="165"/>
      <c r="B221" s="143"/>
      <c r="C221" s="41"/>
      <c r="D221" s="41"/>
      <c r="E221" s="11">
        <v>2021</v>
      </c>
      <c r="F221" s="44">
        <f t="shared" si="32"/>
        <v>220</v>
      </c>
      <c r="G221" s="44">
        <v>0</v>
      </c>
      <c r="H221" s="44">
        <v>0</v>
      </c>
      <c r="I221" s="44">
        <v>220</v>
      </c>
      <c r="J221" s="44">
        <v>0</v>
      </c>
      <c r="K221" s="20"/>
    </row>
    <row r="222" spans="1:11" s="21" customFormat="1" ht="12.75">
      <c r="A222" s="165"/>
      <c r="B222" s="143"/>
      <c r="C222" s="41"/>
      <c r="D222" s="41"/>
      <c r="E222" s="11">
        <v>2022</v>
      </c>
      <c r="F222" s="44">
        <f t="shared" si="32"/>
        <v>225</v>
      </c>
      <c r="G222" s="44">
        <v>0</v>
      </c>
      <c r="H222" s="44">
        <v>0</v>
      </c>
      <c r="I222" s="44">
        <v>225</v>
      </c>
      <c r="J222" s="44">
        <v>0</v>
      </c>
      <c r="K222" s="20"/>
    </row>
    <row r="223" spans="1:11" s="21" customFormat="1" ht="12.75">
      <c r="A223" s="165"/>
      <c r="B223" s="143"/>
      <c r="C223" s="41"/>
      <c r="D223" s="41"/>
      <c r="E223" s="70">
        <v>2023</v>
      </c>
      <c r="F223" s="44">
        <f t="shared" si="32"/>
        <v>230</v>
      </c>
      <c r="G223" s="44">
        <v>0</v>
      </c>
      <c r="H223" s="44">
        <v>0</v>
      </c>
      <c r="I223" s="44">
        <v>230</v>
      </c>
      <c r="J223" s="44">
        <v>0</v>
      </c>
      <c r="K223" s="20"/>
    </row>
    <row r="224" spans="1:11" s="21" customFormat="1" ht="12.75">
      <c r="A224" s="165"/>
      <c r="B224" s="143"/>
      <c r="C224" s="41"/>
      <c r="D224" s="41"/>
      <c r="E224" s="11">
        <v>2024</v>
      </c>
      <c r="F224" s="90">
        <f t="shared" si="32"/>
        <v>235</v>
      </c>
      <c r="G224" s="90">
        <v>0</v>
      </c>
      <c r="H224" s="90">
        <v>0</v>
      </c>
      <c r="I224" s="90">
        <v>235</v>
      </c>
      <c r="J224" s="44">
        <v>0</v>
      </c>
      <c r="K224" s="20"/>
    </row>
    <row r="225" spans="1:11" s="21" customFormat="1" ht="12.75">
      <c r="A225" s="165"/>
      <c r="B225" s="143"/>
      <c r="C225" s="41"/>
      <c r="D225" s="41"/>
      <c r="E225" s="11">
        <v>2025</v>
      </c>
      <c r="F225" s="90">
        <f t="shared" si="32"/>
        <v>240</v>
      </c>
      <c r="G225" s="90">
        <v>0</v>
      </c>
      <c r="H225" s="90">
        <v>0</v>
      </c>
      <c r="I225" s="90">
        <v>240</v>
      </c>
      <c r="J225" s="44">
        <v>0</v>
      </c>
      <c r="K225" s="20"/>
    </row>
    <row r="226" spans="1:11" s="21" customFormat="1" ht="12.75">
      <c r="A226" s="75" t="s">
        <v>71</v>
      </c>
      <c r="B226" s="143"/>
      <c r="C226" s="41"/>
      <c r="D226" s="41"/>
      <c r="E226" s="41"/>
      <c r="F226" s="107">
        <f>SUM(F220:F225)</f>
        <v>1360</v>
      </c>
      <c r="G226" s="107">
        <f>SUM(G220:G225)</f>
        <v>0</v>
      </c>
      <c r="H226" s="107">
        <f>SUM(H220:H225)</f>
        <v>0</v>
      </c>
      <c r="I226" s="107">
        <f>SUM(I220:I225)</f>
        <v>1360</v>
      </c>
      <c r="J226" s="107">
        <f>SUM(J220:J225)</f>
        <v>0</v>
      </c>
      <c r="K226" s="20"/>
    </row>
    <row r="227" spans="1:11" s="21" customFormat="1" ht="12.75" customHeight="1">
      <c r="A227" s="164" t="s">
        <v>124</v>
      </c>
      <c r="B227" s="132" t="s">
        <v>178</v>
      </c>
      <c r="C227" s="50"/>
      <c r="D227" s="50"/>
      <c r="E227" s="11">
        <v>2020</v>
      </c>
      <c r="F227" s="44">
        <f aca="true" t="shared" si="33" ref="F227:F232">SUM(G227:J227)</f>
        <v>77.5</v>
      </c>
      <c r="G227" s="44">
        <v>0</v>
      </c>
      <c r="H227" s="44">
        <v>61.5</v>
      </c>
      <c r="I227" s="44">
        <v>16</v>
      </c>
      <c r="J227" s="44">
        <v>0</v>
      </c>
      <c r="K227" s="20"/>
    </row>
    <row r="228" spans="1:11" s="21" customFormat="1" ht="12.75">
      <c r="A228" s="165"/>
      <c r="B228" s="149"/>
      <c r="C228" s="50"/>
      <c r="D228" s="50"/>
      <c r="E228" s="11">
        <v>2021</v>
      </c>
      <c r="F228" s="44">
        <f t="shared" si="33"/>
        <v>77.5</v>
      </c>
      <c r="G228" s="44">
        <v>0</v>
      </c>
      <c r="H228" s="44">
        <v>61.5</v>
      </c>
      <c r="I228" s="44">
        <v>16</v>
      </c>
      <c r="J228" s="44">
        <v>0</v>
      </c>
      <c r="K228" s="20"/>
    </row>
    <row r="229" spans="1:11" s="21" customFormat="1" ht="12.75">
      <c r="A229" s="165"/>
      <c r="B229" s="149"/>
      <c r="C229" s="50"/>
      <c r="D229" s="50"/>
      <c r="E229" s="11">
        <v>2022</v>
      </c>
      <c r="F229" s="44">
        <f t="shared" si="33"/>
        <v>77.5</v>
      </c>
      <c r="G229" s="44">
        <v>0</v>
      </c>
      <c r="H229" s="44">
        <v>61.5</v>
      </c>
      <c r="I229" s="44">
        <v>16</v>
      </c>
      <c r="J229" s="44">
        <v>0</v>
      </c>
      <c r="K229" s="20"/>
    </row>
    <row r="230" spans="1:11" s="21" customFormat="1" ht="12.75">
      <c r="A230" s="165"/>
      <c r="B230" s="149"/>
      <c r="C230" s="50"/>
      <c r="D230" s="50"/>
      <c r="E230" s="70">
        <v>2023</v>
      </c>
      <c r="F230" s="44">
        <f t="shared" si="33"/>
        <v>77.5</v>
      </c>
      <c r="G230" s="44">
        <v>0</v>
      </c>
      <c r="H230" s="44">
        <v>61.5</v>
      </c>
      <c r="I230" s="44">
        <v>16</v>
      </c>
      <c r="J230" s="44">
        <v>0</v>
      </c>
      <c r="K230" s="20"/>
    </row>
    <row r="231" spans="1:11" s="21" customFormat="1" ht="12.75">
      <c r="A231" s="165"/>
      <c r="B231" s="149"/>
      <c r="C231" s="50"/>
      <c r="D231" s="50"/>
      <c r="E231" s="11">
        <v>2024</v>
      </c>
      <c r="F231" s="44">
        <f t="shared" si="33"/>
        <v>77.5</v>
      </c>
      <c r="G231" s="90">
        <v>0</v>
      </c>
      <c r="H231" s="90">
        <v>61.5</v>
      </c>
      <c r="I231" s="44">
        <v>16</v>
      </c>
      <c r="J231" s="44">
        <v>0</v>
      </c>
      <c r="K231" s="20"/>
    </row>
    <row r="232" spans="1:11" s="21" customFormat="1" ht="12.75">
      <c r="A232" s="165"/>
      <c r="B232" s="149"/>
      <c r="C232" s="50"/>
      <c r="D232" s="50"/>
      <c r="E232" s="11">
        <v>2025</v>
      </c>
      <c r="F232" s="44">
        <f t="shared" si="33"/>
        <v>77.5</v>
      </c>
      <c r="G232" s="44">
        <v>0</v>
      </c>
      <c r="H232" s="44">
        <v>61.5</v>
      </c>
      <c r="I232" s="44">
        <v>16</v>
      </c>
      <c r="J232" s="44">
        <v>0</v>
      </c>
      <c r="K232" s="20"/>
    </row>
    <row r="233" spans="1:11" s="21" customFormat="1" ht="12.75">
      <c r="A233" s="75" t="s">
        <v>71</v>
      </c>
      <c r="B233" s="150"/>
      <c r="C233" s="50"/>
      <c r="D233" s="50"/>
      <c r="E233" s="50"/>
      <c r="F233" s="107">
        <f>SUM(F227:F232)</f>
        <v>465</v>
      </c>
      <c r="G233" s="107">
        <f>SUM(G227:G232)</f>
        <v>0</v>
      </c>
      <c r="H233" s="107">
        <f>SUM(H227:H232)</f>
        <v>369</v>
      </c>
      <c r="I233" s="107">
        <f>SUM(I227:I232)</f>
        <v>96</v>
      </c>
      <c r="J233" s="107">
        <f>SUM(J227:J232)</f>
        <v>0</v>
      </c>
      <c r="K233" s="20"/>
    </row>
  </sheetData>
  <sheetProtection/>
  <mergeCells count="78">
    <mergeCell ref="A199:A204"/>
    <mergeCell ref="A206:A211"/>
    <mergeCell ref="A213:A218"/>
    <mergeCell ref="A220:A225"/>
    <mergeCell ref="A227:A232"/>
    <mergeCell ref="A59:A64"/>
    <mergeCell ref="A66:A71"/>
    <mergeCell ref="A80:A85"/>
    <mergeCell ref="A73:A78"/>
    <mergeCell ref="A115:A120"/>
    <mergeCell ref="A17:A22"/>
    <mergeCell ref="A24:A29"/>
    <mergeCell ref="A31:A36"/>
    <mergeCell ref="A38:A43"/>
    <mergeCell ref="A45:A50"/>
    <mergeCell ref="A52:A57"/>
    <mergeCell ref="A136:A141"/>
    <mergeCell ref="A185:A190"/>
    <mergeCell ref="B87:B93"/>
    <mergeCell ref="B115:B121"/>
    <mergeCell ref="B108:B114"/>
    <mergeCell ref="B178:B184"/>
    <mergeCell ref="A108:A113"/>
    <mergeCell ref="A101:A106"/>
    <mergeCell ref="A94:A99"/>
    <mergeCell ref="A87:A92"/>
    <mergeCell ref="A178:A183"/>
    <mergeCell ref="A171:A176"/>
    <mergeCell ref="A164:A169"/>
    <mergeCell ref="A157:A162"/>
    <mergeCell ref="A150:A155"/>
    <mergeCell ref="B185:B191"/>
    <mergeCell ref="B157:B163"/>
    <mergeCell ref="B164:B170"/>
    <mergeCell ref="B38:B44"/>
    <mergeCell ref="B52:B58"/>
    <mergeCell ref="B94:B100"/>
    <mergeCell ref="B171:B177"/>
    <mergeCell ref="B136:B142"/>
    <mergeCell ref="B150:B156"/>
    <mergeCell ref="B143:B149"/>
    <mergeCell ref="B80:B86"/>
    <mergeCell ref="B220:B226"/>
    <mergeCell ref="C4:C8"/>
    <mergeCell ref="B213:B219"/>
    <mergeCell ref="B206:B212"/>
    <mergeCell ref="A143:A148"/>
    <mergeCell ref="A192:A197"/>
    <mergeCell ref="A10:A15"/>
    <mergeCell ref="B192:B198"/>
    <mergeCell ref="B73:B79"/>
    <mergeCell ref="B17:B23"/>
    <mergeCell ref="B227:B233"/>
    <mergeCell ref="B199:B205"/>
    <mergeCell ref="H4:H8"/>
    <mergeCell ref="I4:I8"/>
    <mergeCell ref="J4:J8"/>
    <mergeCell ref="B10:B16"/>
    <mergeCell ref="B59:B65"/>
    <mergeCell ref="B31:B37"/>
    <mergeCell ref="D4:D8"/>
    <mergeCell ref="G4:G8"/>
    <mergeCell ref="A1:J1"/>
    <mergeCell ref="A3:A8"/>
    <mergeCell ref="B3:B8"/>
    <mergeCell ref="C3:D3"/>
    <mergeCell ref="E3:E8"/>
    <mergeCell ref="F3:J3"/>
    <mergeCell ref="A122:A127"/>
    <mergeCell ref="B122:B128"/>
    <mergeCell ref="A129:A134"/>
    <mergeCell ref="B129:B135"/>
    <mergeCell ref="A2:J2"/>
    <mergeCell ref="F4:F8"/>
    <mergeCell ref="B66:B72"/>
    <mergeCell ref="B24:B30"/>
    <mergeCell ref="B45:B51"/>
    <mergeCell ref="B101:B107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smirnovaas</dc:creator>
  <cp:keywords/>
  <dc:description/>
  <cp:lastModifiedBy>ogarkovaaa</cp:lastModifiedBy>
  <cp:lastPrinted>2019-12-24T04:14:54Z</cp:lastPrinted>
  <dcterms:created xsi:type="dcterms:W3CDTF">2013-12-27T12:49:55Z</dcterms:created>
  <dcterms:modified xsi:type="dcterms:W3CDTF">2019-12-24T04:16:58Z</dcterms:modified>
  <cp:category/>
  <cp:version/>
  <cp:contentType/>
  <cp:contentStatus/>
</cp:coreProperties>
</file>