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8" windowWidth="12120" windowHeight="7776" tabRatio="611" activeTab="1"/>
  </bookViews>
  <sheets>
    <sheet name="Уточн Доходы 2020 - Прилож 3 " sheetId="1" r:id="rId1"/>
    <sheet name="УточнДоходы2021-2022Прилож4  " sheetId="2" r:id="rId2"/>
  </sheets>
  <definedNames>
    <definedName name="_xlnm.Print_Titles" localSheetId="0">'Уточн Доходы 2020 - Прилож 3 '!$16:$16</definedName>
    <definedName name="_xlnm.Print_Titles" localSheetId="1">'УточнДоходы2021-2022Прилож4  '!$15:$15</definedName>
    <definedName name="_xlnm.Print_Area" localSheetId="0">'Уточн Доходы 2020 - Прилож 3 '!$A$1:$D$88</definedName>
    <definedName name="_xlnm.Print_Area" localSheetId="1">'УточнДоходы2021-2022Прилож4  '!$A$1:$E$82</definedName>
  </definedNames>
  <calcPr fullCalcOnLoad="1"/>
</workbook>
</file>

<file path=xl/sharedStrings.xml><?xml version="1.0" encoding="utf-8"?>
<sst xmlns="http://schemas.openxmlformats.org/spreadsheetml/2006/main" count="299" uniqueCount="158">
  <si>
    <t>Иные межбюджетные трансферты</t>
  </si>
  <si>
    <t>муниципальный  район  Ленинградской  области</t>
  </si>
  <si>
    <t xml:space="preserve">муниципального образования   Волосовский  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</si>
  <si>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</si>
  <si>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</si>
  <si>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</si>
  <si>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</si>
  <si>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</si>
  <si>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</si>
  <si>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</si>
  <si>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</si>
  <si>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</si>
  <si>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</si>
  <si>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</si>
  <si>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</si>
  <si>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</si>
  <si>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</si>
  <si>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</si>
  <si>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</si>
  <si>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</si>
  <si>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</si>
  <si>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Единый   налог  на вмененный доход для отдельных видов деятельности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</si>
  <si>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</si>
  <si>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</si>
  <si>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</si>
  <si>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</si>
  <si>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</si>
  <si>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</si>
  <si>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</si>
  <si>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Прочие доходы  от оказания платных услуг </t>
  </si>
  <si>
    <t>Прочие доходы  от компенсации затрат государства</t>
  </si>
  <si>
    <t>Налог, взимаемый в связи с применением упрощенной системы налогообложения</t>
  </si>
  <si>
    <t xml:space="preserve">Прочие доходы  от компенсации затрат бюджетов  муниципальных районов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</si>
  <si>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</si>
  <si>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</si>
  <si>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</si>
  <si>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</si>
  <si>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 xml:space="preserve">Прочие доходы  от оказания платных услуг (работ) получателями средств бюджетов  муниципальных районов  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</si>
  <si>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</si>
  <si>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</si>
  <si>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</si>
  <si>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</si>
  <si>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 государственная  собственность на которые не разграничена и которые расположены в границах городских  поселений</t>
  </si>
  <si>
    <t>Прочие неналоговые доходы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</si>
  <si>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</si>
  <si>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</si>
  <si>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</si>
  <si>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Налог, взимаемый в связи с применением патентной системы налогообложения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</si>
  <si>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</si>
  <si>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</si>
  <si>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</si>
  <si>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</si>
  <si>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решением  совета депутатов     </t>
  </si>
  <si>
    <t>2021 год                  Сумма  (рублей)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</si>
  <si>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</si>
  <si>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</si>
  <si>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</si>
  <si>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</si>
  <si>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</si>
  <si>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</si>
  <si>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</si>
  <si>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>1 05 04000 02 0000 110</t>
  </si>
  <si>
    <t>1 08 00000 00 0000 000</t>
  </si>
  <si>
    <t>1 11 05000 00 0000 120</t>
  </si>
  <si>
    <t>1 11 05025 05 0000 120</t>
  </si>
  <si>
    <t>1 11 07000 00 0000 120</t>
  </si>
  <si>
    <t>1 11 09000 00 0000 120</t>
  </si>
  <si>
    <t>1 13 01990 00 0000 130</t>
  </si>
  <si>
    <t>1 13 02990 00 0000 130</t>
  </si>
  <si>
    <t>1 13 01995 05 0000 130</t>
  </si>
  <si>
    <t>1 14 00000 00 0000 000</t>
  </si>
  <si>
    <t>1 14 02053 05 0000 410</t>
  </si>
  <si>
    <t xml:space="preserve"> 1 14 06000 00 0000 430</t>
  </si>
  <si>
    <t xml:space="preserve"> 1 14 06013 05 0000 430</t>
  </si>
  <si>
    <t>1 14 06013 13 0000 430</t>
  </si>
  <si>
    <t>1 17 00000 00 0000 000</t>
  </si>
  <si>
    <t>1 17 05050 05 0000 180</t>
  </si>
  <si>
    <t>2 02 00000 00 0000 000</t>
  </si>
  <si>
    <t>1 05 02000 02 0000 110</t>
  </si>
  <si>
    <t>1 05 03000 01 0000 110</t>
  </si>
  <si>
    <t>1 11 00000 00 0000 000</t>
  </si>
  <si>
    <t>1 11 05013 05 0000 120</t>
  </si>
  <si>
    <t>1 11 05013 13 0000 120</t>
  </si>
  <si>
    <t>1 11 05075 05 0000 120</t>
  </si>
  <si>
    <t>1 11 09045 05 0000 120</t>
  </si>
  <si>
    <t>1 12 00000 00 0000 000</t>
  </si>
  <si>
    <t>1 12 01000 01 0000 120</t>
  </si>
  <si>
    <t>1 13 00000 00 0000 000</t>
  </si>
  <si>
    <t>1 13 02995 05 0000 130</t>
  </si>
  <si>
    <t>2 00 00000 00 0000 000</t>
  </si>
  <si>
    <t xml:space="preserve">                    УТВЕРЖДЕНЫ</t>
  </si>
  <si>
    <t xml:space="preserve">Прогнозируемые поступления 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</si>
  <si>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</si>
  <si>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</si>
  <si>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1 11 05035 05 0000 120</t>
  </si>
  <si>
    <t>1 11 07015 05 0000 120</t>
  </si>
  <si>
    <t>1 14 02000 00 0000 000</t>
  </si>
  <si>
    <t xml:space="preserve"> 1 14 06025 05 0000 430</t>
  </si>
  <si>
    <t xml:space="preserve"> 1 16 00000 00 0000 000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</si>
  <si>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</si>
  <si>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муниципальных районов на выравнивание бюджетной обеспеченности
</t>
  </si>
  <si>
    <t xml:space="preserve">Субвенции бюджетам муниципальных районов на выполнение передаваемых полномочий субъектов Российской Федерации
</t>
  </si>
  <si>
    <t xml:space="preserve"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
</t>
  </si>
  <si>
    <t xml:space="preserve"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</si>
  <si>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</si>
  <si>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
</t>
  </si>
  <si>
    <t xml:space="preserve">Субвенции бюджетам муниципальных районов на государственную регистрацию актов гражданского состояния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</si>
  <si>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</si>
  <si>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
</t>
  </si>
  <si>
    <t xml:space="preserve">Прочие межбюджетные трансферты, передаваемые бюджетам муниципальных районов
</t>
  </si>
  <si>
    <t xml:space="preserve">1 14 02052 05 0000 440
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</si>
  <si>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</si>
  <si>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 xml:space="preserve">Приложение   4 </t>
  </si>
  <si>
    <t>2 02 10000 00 0000 150</t>
  </si>
  <si>
    <t xml:space="preserve">2 02 15001 05 0000 150
</t>
  </si>
  <si>
    <t>2 02 30000 00 0000 150</t>
  </si>
  <si>
    <t xml:space="preserve">2 02 30024 05 0000 150
</t>
  </si>
  <si>
    <t xml:space="preserve">2 02 30027 05 0000 150
</t>
  </si>
  <si>
    <t xml:space="preserve">2 02 35082 05 0000 150
</t>
  </si>
  <si>
    <t xml:space="preserve">2 02 35120 05 0000 150
</t>
  </si>
  <si>
    <t xml:space="preserve">2 02 35260 05 0000 150
</t>
  </si>
  <si>
    <t xml:space="preserve">2 02 35930 05 0000 150
</t>
  </si>
  <si>
    <t>2 02 40000 00 0000 150</t>
  </si>
  <si>
    <t xml:space="preserve">2 02 40014 05 0000 150
</t>
  </si>
  <si>
    <t xml:space="preserve">2 02 45160 05 0000 150
</t>
  </si>
  <si>
    <t xml:space="preserve">2 02 49999 05 0000 150
</t>
  </si>
  <si>
    <t xml:space="preserve"> доходов в  бюджет муниципального образования Волосовский муниципальный район Ленинградской области на плановый период 2021 и 2022 годов</t>
  </si>
  <si>
    <t>2022 год                  Сумма  (рублей)</t>
  </si>
  <si>
    <t>доходов  в бюджет муниципального образования Волосовский муниципальный район Ленинградской области в 2020 году</t>
  </si>
  <si>
    <t>от 11 декабря 2019 года № 28</t>
  </si>
  <si>
    <t xml:space="preserve"> (в редакции решения совета депутатов </t>
  </si>
  <si>
    <t>Субсидии бюджетам бюджетной системы Российской Федерации (межбюджетные субсидии)</t>
  </si>
  <si>
    <t>2 02 20000 00 0000 150</t>
  </si>
  <si>
    <t xml:space="preserve"> 2 02 20216 05 0000 150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</si>
  <si>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</si>
  <si>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Субвенции бюджетам муниципальных районов на проведение Всероссийской переписи населения 2020 года</t>
  </si>
  <si>
    <t>2 02 35469 05 0000 150</t>
  </si>
  <si>
    <t xml:space="preserve"> 2 02 20077 05 0000 150</t>
  </si>
  <si>
    <t xml:space="preserve"> 2 02 25097 05 0000  150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</si>
  <si>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</si>
  <si>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2 02 25169 05 0000 150</t>
  </si>
  <si>
    <t xml:space="preserve"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  </t>
  </si>
  <si>
    <t xml:space="preserve"> 2 02 25210 05 0000 150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</si>
  <si>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</si>
  <si>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 xml:space="preserve"> 2 02 29999 05 0000 150</t>
  </si>
  <si>
    <t>Прочие субсидии бюджетам муниципальных районов</t>
  </si>
  <si>
    <t>ПРОЧИЕ БЕЗВОЗМЕЗДНЫЕ ПОСТУПЛЕНИЯ</t>
  </si>
  <si>
    <t xml:space="preserve"> 2 07 05000 00 0000 150</t>
  </si>
  <si>
    <t xml:space="preserve"> 2 07 05010 05 0000 150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</si>
  <si>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районов</t>
  </si>
  <si>
    <t xml:space="preserve">Субсидии бюджетам муниципальных районов  на софинансирование капитальных вложений в объекты муниципальной собственности </t>
  </si>
  <si>
    <t xml:space="preserve">Субсидия бюджетам муниципальных районов на поддержку отрасли культуры </t>
  </si>
  <si>
    <t xml:space="preserve"> 2 02 25519 05 0000 150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</si>
  <si>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</si>
  <si>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</si>
  <si>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 xml:space="preserve">2 02 15002 05 0000 150
</t>
  </si>
  <si>
    <t>Дотации бюджетам муниципальных районов на поддержку мер по обеспечению сбалансированности бюджетов</t>
  </si>
  <si>
    <t>от 23 сентября 2020 года № 77)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</si>
</sst>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59" applyFont="1" applyFill="1" applyBorder="1" applyAlignment="1">
      <alignment horizontal="center" vertical="center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1" xfId="59" applyFont="1" applyFill="1" applyBorder="1" applyAlignment="1">
      <alignment horizontal="left" vertical="top"/>
      <protection/>
    </xf>
    <xf numFmtId="0" fontId="5" fillId="34" borderId="10" xfId="57" applyFont="1" applyFill="1" applyBorder="1" applyAlignment="1">
      <alignment horizontal="left" vertical="top"/>
      <protection/>
    </xf>
    <xf numFmtId="0" fontId="5" fillId="34" borderId="10" xfId="57" applyFont="1" applyFill="1" applyBorder="1" applyAlignment="1">
      <alignment horizontal="justify" vertical="top" wrapText="1"/>
      <protection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4" fontId="11" fillId="34" borderId="10" xfId="59" applyNumberFormat="1" applyFont="1" applyFill="1" applyBorder="1" applyAlignment="1">
      <alignment horizontal="center" vertical="top"/>
      <protection/>
    </xf>
    <xf numFmtId="0" fontId="6" fillId="34" borderId="0" xfId="59" applyFont="1" applyFill="1" applyAlignment="1">
      <alignment/>
      <protection/>
    </xf>
    <xf numFmtId="0" fontId="12" fillId="34" borderId="10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vertical="top" wrapText="1"/>
    </xf>
    <xf numFmtId="0" fontId="10" fillId="34" borderId="0" xfId="0" applyFont="1" applyFill="1" applyAlignment="1">
      <alignment vertical="top"/>
    </xf>
    <xf numFmtId="0" fontId="5" fillId="34" borderId="10" xfId="0" applyFont="1" applyFill="1" applyBorder="1" applyAlignment="1">
      <alignment horizontal="left" vertical="top" wrapText="1"/>
    </xf>
    <xf numFmtId="0" fontId="12" fillId="34" borderId="10" xfId="0" applyFont="1" applyFill="1" applyBorder="1" applyAlignment="1">
      <alignment horizontal="justify" vertical="top" wrapText="1"/>
    </xf>
    <xf numFmtId="0" fontId="5" fillId="34" borderId="13" xfId="0" applyFont="1" applyFill="1" applyBorder="1" applyAlignment="1">
      <alignment vertical="top" wrapText="1"/>
    </xf>
    <xf numFmtId="4" fontId="12" fillId="34" borderId="14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34" borderId="13" xfId="59" applyNumberFormat="1" applyFont="1" applyFill="1" applyBorder="1" applyAlignment="1">
      <alignment horizontal="center" vertical="top"/>
      <protection/>
    </xf>
    <xf numFmtId="4" fontId="12" fillId="34" borderId="13" xfId="0" applyNumberFormat="1" applyFont="1" applyFill="1" applyBorder="1" applyAlignment="1">
      <alignment horizontal="center" wrapText="1"/>
    </xf>
    <xf numFmtId="0" fontId="5" fillId="34" borderId="0" xfId="59" applyFont="1" applyFill="1" applyAlignment="1">
      <alignment horizontal="right"/>
      <protection/>
    </xf>
    <xf numFmtId="0" fontId="12" fillId="34" borderId="0" xfId="0" applyFont="1" applyFill="1" applyAlignment="1">
      <alignment horizontal="left" vertical="top"/>
    </xf>
    <xf numFmtId="0" fontId="12" fillId="34" borderId="10" xfId="0" applyFont="1" applyFill="1" applyBorder="1" applyAlignment="1">
      <alignment vertical="top" wrapText="1"/>
    </xf>
    <xf numFmtId="4" fontId="12" fillId="34" borderId="13" xfId="0" applyNumberFormat="1" applyFont="1" applyFill="1" applyBorder="1" applyAlignment="1">
      <alignment horizontal="center" vertical="top" wrapText="1"/>
    </xf>
    <xf numFmtId="49" fontId="12" fillId="34" borderId="13" xfId="0" applyNumberFormat="1" applyFont="1" applyFill="1" applyBorder="1" applyAlignment="1">
      <alignment horizontal="left" vertical="top" wrapText="1"/>
    </xf>
    <xf numFmtId="4" fontId="12" fillId="34" borderId="15" xfId="59" applyNumberFormat="1" applyFont="1" applyFill="1" applyBorder="1" applyAlignment="1">
      <alignment horizontal="center" vertical="top"/>
      <protection/>
    </xf>
    <xf numFmtId="4" fontId="12" fillId="34" borderId="15" xfId="0" applyNumberFormat="1" applyFont="1" applyFill="1" applyBorder="1" applyAlignment="1">
      <alignment horizontal="center" vertical="top" wrapText="1"/>
    </xf>
    <xf numFmtId="4" fontId="12" fillId="34" borderId="10" xfId="0" applyNumberFormat="1" applyFont="1" applyFill="1" applyBorder="1" applyAlignment="1">
      <alignment horizontal="center" vertical="top" wrapText="1"/>
    </xf>
    <xf numFmtId="0" fontId="10" fillId="34" borderId="16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center" vertical="top"/>
    </xf>
    <xf numFmtId="0" fontId="7" fillId="34" borderId="0" xfId="0" applyFont="1" applyFill="1" applyAlignment="1">
      <alignment horizontal="center" vertical="top"/>
    </xf>
    <xf numFmtId="0" fontId="7" fillId="33" borderId="0" xfId="59" applyFont="1" applyFill="1" applyAlignment="1">
      <alignment horizontal="center" wrapText="1"/>
      <protection/>
    </xf>
    <xf numFmtId="0" fontId="8" fillId="33" borderId="0" xfId="54" applyFont="1" applyFill="1" applyAlignment="1">
      <alignment horizontal="center" wrapText="1"/>
      <protection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88"/>
  <sheetViews>
    <sheetView view="pageBreakPreview" zoomScaleSheetLayoutView="100" workbookViewId="0" topLeftCell="A1">
      <selection activeCell="D11" sqref="D11:D12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7.8515625" style="1" customWidth="1"/>
    <col min="4" max="4" width="20.57421875" style="1" customWidth="1"/>
    <col min="5" max="5" width="4.00390625" style="1" customWidth="1"/>
    <col min="6" max="8" width="9.140625" style="1" hidden="1" customWidth="1"/>
    <col min="9" max="16384" width="9.140625" style="1" customWidth="1"/>
  </cols>
  <sheetData>
    <row r="2" spans="4:6" ht="15">
      <c r="D2" s="5" t="s">
        <v>35</v>
      </c>
      <c r="E2" s="5"/>
      <c r="F2" s="5"/>
    </row>
    <row r="3" spans="4:6" ht="12.75">
      <c r="D3" s="6"/>
      <c r="E3" s="6"/>
      <c r="F3" s="6"/>
    </row>
    <row r="4" spans="3:6" ht="15">
      <c r="C4" s="8"/>
      <c r="D4" s="5" t="s">
        <v>90</v>
      </c>
      <c r="E4" s="6"/>
      <c r="F4" s="6"/>
    </row>
    <row r="5" spans="3:6" ht="15">
      <c r="C5" s="8"/>
      <c r="D5" s="5" t="s">
        <v>52</v>
      </c>
      <c r="E5" s="6"/>
      <c r="F5" s="6"/>
    </row>
    <row r="6" spans="3:6" ht="15">
      <c r="C6" s="8"/>
      <c r="D6" s="5" t="s">
        <v>2</v>
      </c>
      <c r="E6" s="6"/>
      <c r="F6" s="6"/>
    </row>
    <row r="7" spans="3:6" ht="15">
      <c r="C7" s="8"/>
      <c r="D7" s="5" t="s">
        <v>1</v>
      </c>
      <c r="E7" s="6"/>
      <c r="F7" s="6"/>
    </row>
    <row r="8" spans="3:6" ht="3.75" customHeight="1">
      <c r="C8" s="8"/>
      <c r="D8" s="5"/>
      <c r="E8" s="6"/>
      <c r="F8" s="6"/>
    </row>
    <row r="9" spans="2:8" ht="15">
      <c r="B9" s="4"/>
      <c r="C9" s="9"/>
      <c r="D9" s="36" t="s">
        <v>129</v>
      </c>
      <c r="E9" s="7"/>
      <c r="F9" s="7"/>
      <c r="G9" s="4"/>
      <c r="H9" s="4"/>
    </row>
    <row r="10" spans="2:4" ht="8.25" customHeight="1">
      <c r="B10" s="4"/>
      <c r="C10" s="4"/>
      <c r="D10" s="25"/>
    </row>
    <row r="11" spans="2:4" ht="15.75" customHeight="1">
      <c r="B11" s="4"/>
      <c r="C11" s="37"/>
      <c r="D11" s="5" t="s">
        <v>130</v>
      </c>
    </row>
    <row r="12" spans="2:4" ht="15" customHeight="1">
      <c r="B12" s="4"/>
      <c r="C12" s="37"/>
      <c r="D12" s="5" t="s">
        <v>157</v>
      </c>
    </row>
    <row r="13" spans="2:4" ht="18" customHeight="1">
      <c r="B13" s="46" t="s">
        <v>91</v>
      </c>
      <c r="C13" s="46"/>
      <c r="D13" s="46"/>
    </row>
    <row r="14" spans="2:4" ht="37.5" customHeight="1">
      <c r="B14" s="47" t="s">
        <v>128</v>
      </c>
      <c r="C14" s="48"/>
      <c r="D14" s="48"/>
    </row>
    <row r="16" spans="2:4" ht="33" customHeight="1">
      <c r="B16" s="10" t="s">
        <v>3</v>
      </c>
      <c r="C16" s="11" t="s">
        <v>4</v>
      </c>
      <c r="D16" s="12" t="s">
        <v>18</v>
      </c>
    </row>
    <row r="17" spans="2:4" ht="15">
      <c r="B17" s="13" t="s">
        <v>54</v>
      </c>
      <c r="C17" s="14" t="s">
        <v>20</v>
      </c>
      <c r="D17" s="24">
        <f>D18+D30</f>
        <v>546652865</v>
      </c>
    </row>
    <row r="18" spans="2:4" ht="15">
      <c r="B18" s="15"/>
      <c r="C18" s="14" t="s">
        <v>5</v>
      </c>
      <c r="D18" s="24">
        <f>D19++D21+D23+D28</f>
        <v>483288606</v>
      </c>
    </row>
    <row r="19" spans="2:4" ht="15">
      <c r="B19" s="16" t="s">
        <v>55</v>
      </c>
      <c r="C19" s="17" t="s">
        <v>6</v>
      </c>
      <c r="D19" s="32">
        <f>D20</f>
        <v>392973200</v>
      </c>
    </row>
    <row r="20" spans="2:4" ht="15">
      <c r="B20" s="16" t="s">
        <v>56</v>
      </c>
      <c r="C20" s="17" t="s">
        <v>36</v>
      </c>
      <c r="D20" s="32">
        <v>392973200</v>
      </c>
    </row>
    <row r="21" spans="2:4" ht="30.75">
      <c r="B21" s="16" t="s">
        <v>57</v>
      </c>
      <c r="C21" s="17" t="s">
        <v>33</v>
      </c>
      <c r="D21" s="32">
        <f>D22</f>
        <v>5285406</v>
      </c>
    </row>
    <row r="22" spans="2:4" ht="30.75">
      <c r="B22" s="16" t="s">
        <v>58</v>
      </c>
      <c r="C22" s="17" t="s">
        <v>34</v>
      </c>
      <c r="D22" s="32">
        <v>5285406</v>
      </c>
    </row>
    <row r="23" spans="2:4" ht="15">
      <c r="B23" s="16" t="s">
        <v>59</v>
      </c>
      <c r="C23" s="17" t="s">
        <v>7</v>
      </c>
      <c r="D23" s="32">
        <f>D24+D25+D26+D27</f>
        <v>79290000</v>
      </c>
    </row>
    <row r="24" spans="2:4" ht="30.75">
      <c r="B24" s="16" t="s">
        <v>60</v>
      </c>
      <c r="C24" s="17" t="s">
        <v>31</v>
      </c>
      <c r="D24" s="32">
        <v>61350000</v>
      </c>
    </row>
    <row r="25" spans="2:4" ht="30.75">
      <c r="B25" s="16" t="s">
        <v>78</v>
      </c>
      <c r="C25" s="17" t="s">
        <v>21</v>
      </c>
      <c r="D25" s="33">
        <v>12790000</v>
      </c>
    </row>
    <row r="26" spans="2:4" ht="15">
      <c r="B26" s="16" t="s">
        <v>79</v>
      </c>
      <c r="C26" s="17" t="s">
        <v>8</v>
      </c>
      <c r="D26" s="32">
        <v>4650000</v>
      </c>
    </row>
    <row r="27" spans="2:4" ht="30.75">
      <c r="B27" s="26" t="s">
        <v>61</v>
      </c>
      <c r="C27" s="17" t="s">
        <v>47</v>
      </c>
      <c r="D27" s="32">
        <v>500000</v>
      </c>
    </row>
    <row r="28" spans="2:4" ht="15">
      <c r="B28" s="16" t="s">
        <v>62</v>
      </c>
      <c r="C28" s="17" t="s">
        <v>22</v>
      </c>
      <c r="D28" s="33">
        <f>D29</f>
        <v>5740000</v>
      </c>
    </row>
    <row r="29" spans="2:4" ht="78">
      <c r="B29" s="26" t="s">
        <v>92</v>
      </c>
      <c r="C29" s="27" t="s">
        <v>93</v>
      </c>
      <c r="D29" s="33">
        <v>5740000</v>
      </c>
    </row>
    <row r="30" spans="2:4" ht="15">
      <c r="B30" s="18"/>
      <c r="C30" s="28" t="s">
        <v>9</v>
      </c>
      <c r="D30" s="34">
        <f>D31+D42+D44+D49+D57+D58</f>
        <v>63364259</v>
      </c>
    </row>
    <row r="31" spans="2:4" ht="46.5">
      <c r="B31" s="16" t="s">
        <v>80</v>
      </c>
      <c r="C31" s="17" t="s">
        <v>10</v>
      </c>
      <c r="D31" s="32">
        <f>D32+D38+D40</f>
        <v>21445376</v>
      </c>
    </row>
    <row r="32" spans="2:4" ht="78">
      <c r="B32" s="16" t="s">
        <v>63</v>
      </c>
      <c r="C32" s="17" t="s">
        <v>23</v>
      </c>
      <c r="D32" s="32">
        <f>D33+D34+D35+D36+D37</f>
        <v>20990376</v>
      </c>
    </row>
    <row r="33" spans="2:4" ht="93">
      <c r="B33" s="16" t="s">
        <v>81</v>
      </c>
      <c r="C33" s="21" t="s">
        <v>48</v>
      </c>
      <c r="D33" s="32">
        <v>13480400</v>
      </c>
    </row>
    <row r="34" spans="2:4" ht="78">
      <c r="B34" s="16" t="s">
        <v>82</v>
      </c>
      <c r="C34" s="21" t="s">
        <v>39</v>
      </c>
      <c r="D34" s="32">
        <v>2250000</v>
      </c>
    </row>
    <row r="35" spans="2:4" ht="78">
      <c r="B35" s="16" t="s">
        <v>64</v>
      </c>
      <c r="C35" s="21" t="s">
        <v>40</v>
      </c>
      <c r="D35" s="32">
        <v>1311100</v>
      </c>
    </row>
    <row r="36" spans="2:4" ht="62.25">
      <c r="B36" s="16" t="s">
        <v>94</v>
      </c>
      <c r="C36" s="21" t="s">
        <v>44</v>
      </c>
      <c r="D36" s="32">
        <v>961172</v>
      </c>
    </row>
    <row r="37" spans="2:4" ht="30.75">
      <c r="B37" s="16" t="s">
        <v>83</v>
      </c>
      <c r="C37" s="21" t="s">
        <v>41</v>
      </c>
      <c r="D37" s="32">
        <v>2987704</v>
      </c>
    </row>
    <row r="38" spans="2:4" ht="30.75">
      <c r="B38" s="19" t="s">
        <v>65</v>
      </c>
      <c r="C38" s="20" t="s">
        <v>50</v>
      </c>
      <c r="D38" s="32">
        <f>D39</f>
        <v>5000</v>
      </c>
    </row>
    <row r="39" spans="2:4" ht="46.5">
      <c r="B39" s="19" t="s">
        <v>95</v>
      </c>
      <c r="C39" s="20" t="s">
        <v>51</v>
      </c>
      <c r="D39" s="32">
        <v>5000</v>
      </c>
    </row>
    <row r="40" spans="2:4" ht="78">
      <c r="B40" s="16" t="s">
        <v>66</v>
      </c>
      <c r="C40" s="21" t="s">
        <v>24</v>
      </c>
      <c r="D40" s="32">
        <f>D41</f>
        <v>450000</v>
      </c>
    </row>
    <row r="41" spans="2:4" ht="78">
      <c r="B41" s="16" t="s">
        <v>84</v>
      </c>
      <c r="C41" s="21" t="s">
        <v>25</v>
      </c>
      <c r="D41" s="32">
        <v>450000</v>
      </c>
    </row>
    <row r="42" spans="2:4" ht="15">
      <c r="B42" s="16" t="s">
        <v>85</v>
      </c>
      <c r="C42" s="17" t="s">
        <v>11</v>
      </c>
      <c r="D42" s="32">
        <f>D43</f>
        <v>19214880</v>
      </c>
    </row>
    <row r="43" spans="2:4" ht="15">
      <c r="B43" s="16" t="s">
        <v>86</v>
      </c>
      <c r="C43" s="17" t="s">
        <v>12</v>
      </c>
      <c r="D43" s="32">
        <v>19214880</v>
      </c>
    </row>
    <row r="44" spans="2:4" ht="30.75">
      <c r="B44" s="16" t="s">
        <v>87</v>
      </c>
      <c r="C44" s="17" t="s">
        <v>13</v>
      </c>
      <c r="D44" s="32">
        <f>D45+D47</f>
        <v>9183000</v>
      </c>
    </row>
    <row r="45" spans="2:4" ht="15">
      <c r="B45" s="16" t="s">
        <v>67</v>
      </c>
      <c r="C45" s="17" t="s">
        <v>29</v>
      </c>
      <c r="D45" s="32">
        <f>D46</f>
        <v>9138000</v>
      </c>
    </row>
    <row r="46" spans="2:4" ht="30.75">
      <c r="B46" s="16" t="s">
        <v>69</v>
      </c>
      <c r="C46" s="17" t="s">
        <v>37</v>
      </c>
      <c r="D46" s="32">
        <v>9138000</v>
      </c>
    </row>
    <row r="47" spans="2:4" ht="15">
      <c r="B47" s="16" t="s">
        <v>68</v>
      </c>
      <c r="C47" s="17" t="s">
        <v>30</v>
      </c>
      <c r="D47" s="32">
        <f>D48</f>
        <v>45000</v>
      </c>
    </row>
    <row r="48" spans="2:4" ht="30.75">
      <c r="B48" s="16" t="s">
        <v>88</v>
      </c>
      <c r="C48" s="17" t="s">
        <v>32</v>
      </c>
      <c r="D48" s="32">
        <v>45000</v>
      </c>
    </row>
    <row r="49" spans="2:8" ht="30.75">
      <c r="B49" s="16" t="s">
        <v>70</v>
      </c>
      <c r="C49" s="17" t="s">
        <v>14</v>
      </c>
      <c r="D49" s="32">
        <f>D50+D53</f>
        <v>10321000</v>
      </c>
      <c r="G49" s="2"/>
      <c r="H49" s="3"/>
    </row>
    <row r="50" spans="2:4" ht="78">
      <c r="B50" s="16" t="s">
        <v>96</v>
      </c>
      <c r="C50" s="17" t="s">
        <v>26</v>
      </c>
      <c r="D50" s="32">
        <f>D51+D52</f>
        <v>100000</v>
      </c>
    </row>
    <row r="51" spans="2:4" ht="93">
      <c r="B51" s="29" t="s">
        <v>110</v>
      </c>
      <c r="C51" s="17" t="s">
        <v>111</v>
      </c>
      <c r="D51" s="32">
        <v>80000</v>
      </c>
    </row>
    <row r="52" spans="2:4" ht="93">
      <c r="B52" s="26" t="s">
        <v>71</v>
      </c>
      <c r="C52" s="30" t="s">
        <v>27</v>
      </c>
      <c r="D52" s="32">
        <v>20000</v>
      </c>
    </row>
    <row r="53" spans="2:4" ht="46.5">
      <c r="B53" s="16" t="s">
        <v>72</v>
      </c>
      <c r="C53" s="17" t="s">
        <v>28</v>
      </c>
      <c r="D53" s="32">
        <f>D54+D55+D56</f>
        <v>10221000</v>
      </c>
    </row>
    <row r="54" spans="2:4" ht="62.25">
      <c r="B54" s="16" t="s">
        <v>73</v>
      </c>
      <c r="C54" s="31" t="s">
        <v>49</v>
      </c>
      <c r="D54" s="32">
        <v>10111000</v>
      </c>
    </row>
    <row r="55" spans="2:4" ht="46.5">
      <c r="B55" s="16" t="s">
        <v>74</v>
      </c>
      <c r="C55" s="31" t="s">
        <v>42</v>
      </c>
      <c r="D55" s="32">
        <v>100000</v>
      </c>
    </row>
    <row r="56" spans="2:4" ht="62.25">
      <c r="B56" s="16" t="s">
        <v>97</v>
      </c>
      <c r="C56" s="31" t="s">
        <v>38</v>
      </c>
      <c r="D56" s="32">
        <v>10000</v>
      </c>
    </row>
    <row r="57" spans="2:4" ht="15">
      <c r="B57" s="16" t="s">
        <v>98</v>
      </c>
      <c r="C57" s="17" t="s">
        <v>15</v>
      </c>
      <c r="D57" s="32">
        <v>3200003</v>
      </c>
    </row>
    <row r="58" spans="2:4" ht="15">
      <c r="B58" s="16" t="s">
        <v>75</v>
      </c>
      <c r="C58" s="17" t="s">
        <v>16</v>
      </c>
      <c r="D58" s="32">
        <f>D59</f>
        <v>0</v>
      </c>
    </row>
    <row r="59" spans="2:4" ht="15">
      <c r="B59" s="16" t="s">
        <v>76</v>
      </c>
      <c r="C59" s="17" t="s">
        <v>43</v>
      </c>
      <c r="D59" s="32">
        <v>0</v>
      </c>
    </row>
    <row r="60" spans="2:4" ht="15">
      <c r="B60" s="13" t="s">
        <v>89</v>
      </c>
      <c r="C60" s="22" t="s">
        <v>17</v>
      </c>
      <c r="D60" s="24">
        <f>D61+D86</f>
        <v>1209220562.28</v>
      </c>
    </row>
    <row r="61" spans="2:4" ht="30.75">
      <c r="B61" s="16" t="s">
        <v>77</v>
      </c>
      <c r="C61" s="17" t="s">
        <v>99</v>
      </c>
      <c r="D61" s="32">
        <f>D62+D65+D73+D82</f>
        <v>1206737946.28</v>
      </c>
    </row>
    <row r="62" spans="2:4" ht="21" customHeight="1">
      <c r="B62" s="16" t="s">
        <v>113</v>
      </c>
      <c r="C62" s="17" t="s">
        <v>45</v>
      </c>
      <c r="D62" s="33">
        <f>D63+D64</f>
        <v>83467500</v>
      </c>
    </row>
    <row r="63" spans="2:4" ht="46.5">
      <c r="B63" s="29" t="s">
        <v>114</v>
      </c>
      <c r="C63" s="17" t="s">
        <v>100</v>
      </c>
      <c r="D63" s="32">
        <v>76209200</v>
      </c>
    </row>
    <row r="64" spans="2:4" ht="30.75">
      <c r="B64" s="29" t="s">
        <v>155</v>
      </c>
      <c r="C64" s="17" t="s">
        <v>156</v>
      </c>
      <c r="D64" s="32">
        <v>7258300</v>
      </c>
    </row>
    <row r="65" spans="2:4" ht="30.75">
      <c r="B65" s="26" t="s">
        <v>132</v>
      </c>
      <c r="C65" s="38" t="s">
        <v>131</v>
      </c>
      <c r="D65" s="33">
        <f>D66+D67+D68+D69+D70+D71+D72</f>
        <v>221093223.55</v>
      </c>
    </row>
    <row r="66" spans="2:4" ht="46.5">
      <c r="B66" s="16" t="s">
        <v>137</v>
      </c>
      <c r="C66" s="38" t="s">
        <v>150</v>
      </c>
      <c r="D66" s="39">
        <v>19351000</v>
      </c>
    </row>
    <row r="67" spans="2:4" ht="93">
      <c r="B67" s="16" t="s">
        <v>133</v>
      </c>
      <c r="C67" s="17" t="s">
        <v>134</v>
      </c>
      <c r="D67" s="39">
        <v>6381300</v>
      </c>
    </row>
    <row r="68" spans="2:4" ht="46.5">
      <c r="B68" s="16" t="s">
        <v>138</v>
      </c>
      <c r="C68" s="31" t="s">
        <v>139</v>
      </c>
      <c r="D68" s="39">
        <v>6443736.01</v>
      </c>
    </row>
    <row r="69" spans="2:4" ht="46.5">
      <c r="B69" s="16" t="s">
        <v>140</v>
      </c>
      <c r="C69" s="31" t="s">
        <v>141</v>
      </c>
      <c r="D69" s="39">
        <v>1130164.22</v>
      </c>
    </row>
    <row r="70" spans="2:4" ht="62.25">
      <c r="B70" s="16" t="s">
        <v>142</v>
      </c>
      <c r="C70" s="31" t="s">
        <v>143</v>
      </c>
      <c r="D70" s="39">
        <v>6855002.32</v>
      </c>
    </row>
    <row r="71" spans="2:4" ht="30.75">
      <c r="B71" s="16" t="s">
        <v>152</v>
      </c>
      <c r="C71" s="31" t="s">
        <v>151</v>
      </c>
      <c r="D71" s="39">
        <v>351000</v>
      </c>
    </row>
    <row r="72" spans="2:4" ht="15">
      <c r="B72" s="29" t="s">
        <v>144</v>
      </c>
      <c r="C72" s="40" t="s">
        <v>145</v>
      </c>
      <c r="D72" s="43">
        <v>180581021</v>
      </c>
    </row>
    <row r="73" spans="2:4" ht="15">
      <c r="B73" s="16" t="s">
        <v>115</v>
      </c>
      <c r="C73" s="17" t="s">
        <v>46</v>
      </c>
      <c r="D73" s="32">
        <f>D74+D75+D76+D77+D78+D79+D80+D81</f>
        <v>877080311.73</v>
      </c>
    </row>
    <row r="74" spans="2:4" ht="30.75">
      <c r="B74" s="16" t="s">
        <v>153</v>
      </c>
      <c r="C74" s="17" t="s">
        <v>154</v>
      </c>
      <c r="D74" s="32">
        <v>5828470</v>
      </c>
    </row>
    <row r="75" spans="2:4" ht="46.5">
      <c r="B75" s="29" t="s">
        <v>116</v>
      </c>
      <c r="C75" s="17" t="s">
        <v>101</v>
      </c>
      <c r="D75" s="32">
        <v>802495842</v>
      </c>
    </row>
    <row r="76" spans="2:4" ht="62.25">
      <c r="B76" s="29" t="s">
        <v>117</v>
      </c>
      <c r="C76" s="17" t="s">
        <v>102</v>
      </c>
      <c r="D76" s="32">
        <v>31382800</v>
      </c>
    </row>
    <row r="77" spans="2:4" ht="78">
      <c r="B77" s="29" t="s">
        <v>118</v>
      </c>
      <c r="C77" s="17" t="s">
        <v>103</v>
      </c>
      <c r="D77" s="32">
        <v>32977655.34</v>
      </c>
    </row>
    <row r="78" spans="2:4" ht="78">
      <c r="B78" s="29" t="s">
        <v>119</v>
      </c>
      <c r="C78" s="17" t="s">
        <v>104</v>
      </c>
      <c r="D78" s="32">
        <v>42200</v>
      </c>
    </row>
    <row r="79" spans="2:4" ht="62.25">
      <c r="B79" s="29" t="s">
        <v>120</v>
      </c>
      <c r="C79" s="17" t="s">
        <v>105</v>
      </c>
      <c r="D79" s="32">
        <v>417000</v>
      </c>
    </row>
    <row r="80" spans="2:4" ht="30.75">
      <c r="B80" s="29" t="s">
        <v>136</v>
      </c>
      <c r="C80" s="17" t="s">
        <v>135</v>
      </c>
      <c r="D80" s="32">
        <v>674500</v>
      </c>
    </row>
    <row r="81" spans="2:4" ht="46.5">
      <c r="B81" s="29" t="s">
        <v>121</v>
      </c>
      <c r="C81" s="17" t="s">
        <v>106</v>
      </c>
      <c r="D81" s="32">
        <v>3261844.39</v>
      </c>
    </row>
    <row r="82" spans="2:4" ht="15">
      <c r="B82" s="16" t="s">
        <v>122</v>
      </c>
      <c r="C82" s="23" t="s">
        <v>0</v>
      </c>
      <c r="D82" s="32">
        <f>D83+D84+D85</f>
        <v>25096911</v>
      </c>
    </row>
    <row r="83" spans="2:4" ht="78">
      <c r="B83" s="29" t="s">
        <v>123</v>
      </c>
      <c r="C83" s="17" t="s">
        <v>107</v>
      </c>
      <c r="D83" s="33">
        <v>6916194</v>
      </c>
    </row>
    <row r="84" spans="2:4" ht="78">
      <c r="B84" s="29" t="s">
        <v>124</v>
      </c>
      <c r="C84" s="17" t="s">
        <v>108</v>
      </c>
      <c r="D84" s="33">
        <v>1701641</v>
      </c>
    </row>
    <row r="85" spans="2:4" ht="46.5">
      <c r="B85" s="29" t="s">
        <v>125</v>
      </c>
      <c r="C85" s="17" t="s">
        <v>109</v>
      </c>
      <c r="D85" s="33">
        <v>16479076</v>
      </c>
    </row>
    <row r="86" spans="2:4" ht="15">
      <c r="B86" s="29" t="s">
        <v>147</v>
      </c>
      <c r="C86" s="17" t="s">
        <v>146</v>
      </c>
      <c r="D86" s="33">
        <f>D87</f>
        <v>2482616</v>
      </c>
    </row>
    <row r="87" spans="2:4" ht="71.25" customHeight="1">
      <c r="B87" s="29" t="s">
        <v>148</v>
      </c>
      <c r="C87" s="17" t="s">
        <v>149</v>
      </c>
      <c r="D87" s="33">
        <v>2482616</v>
      </c>
    </row>
    <row r="88" spans="2:4" ht="19.5" customHeight="1">
      <c r="B88" s="44" t="s">
        <v>19</v>
      </c>
      <c r="C88" s="45"/>
      <c r="D88" s="24">
        <f>D17+D60</f>
        <v>1755873427.28</v>
      </c>
    </row>
  </sheetData>
  <sheetProtection/>
  <mergeCells count="3">
    <mergeCell ref="B88:C88"/>
    <mergeCell ref="B13:D13"/>
    <mergeCell ref="B14:D14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I82"/>
  <sheetViews>
    <sheetView tabSelected="1" view="pageBreakPreview" zoomScaleSheetLayoutView="100" workbookViewId="0" topLeftCell="A24">
      <selection activeCell="B13" sqref="B13:E13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">
      <c r="E2" s="5" t="s">
        <v>112</v>
      </c>
      <c r="F2" s="5"/>
      <c r="G2" s="5"/>
    </row>
    <row r="3" spans="5:7" ht="12.75">
      <c r="E3" s="6"/>
      <c r="F3" s="6"/>
      <c r="G3" s="6"/>
    </row>
    <row r="4" spans="3:7" ht="15">
      <c r="C4" s="8"/>
      <c r="D4" s="8"/>
      <c r="E4" s="5" t="s">
        <v>90</v>
      </c>
      <c r="F4" s="6"/>
      <c r="G4" s="6"/>
    </row>
    <row r="5" spans="3:7" ht="15">
      <c r="C5" s="8"/>
      <c r="D5" s="8"/>
      <c r="E5" s="5" t="s">
        <v>52</v>
      </c>
      <c r="F5" s="6"/>
      <c r="G5" s="6"/>
    </row>
    <row r="6" spans="3:7" ht="15">
      <c r="C6" s="8"/>
      <c r="D6" s="8"/>
      <c r="E6" s="5" t="s">
        <v>2</v>
      </c>
      <c r="F6" s="6"/>
      <c r="G6" s="6"/>
    </row>
    <row r="7" spans="3:7" ht="15.75" customHeight="1">
      <c r="C7" s="8"/>
      <c r="D7" s="8"/>
      <c r="E7" s="5" t="s">
        <v>1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">
      <c r="C9" s="9"/>
      <c r="D9" s="9"/>
      <c r="E9" s="36" t="s">
        <v>129</v>
      </c>
      <c r="F9" s="7"/>
      <c r="G9" s="7"/>
      <c r="H9" s="4"/>
      <c r="I9" s="4"/>
    </row>
    <row r="10" spans="2:5" ht="23.25" customHeight="1">
      <c r="B10" s="4"/>
      <c r="C10" s="4"/>
      <c r="D10" s="37"/>
      <c r="E10" s="5" t="s">
        <v>130</v>
      </c>
    </row>
    <row r="11" spans="2:5" ht="20.25" customHeight="1">
      <c r="B11" s="4"/>
      <c r="C11" s="4"/>
      <c r="D11" s="37"/>
      <c r="E11" s="5" t="s">
        <v>157</v>
      </c>
    </row>
    <row r="12" spans="2:5" ht="18" customHeight="1">
      <c r="B12" s="46" t="s">
        <v>91</v>
      </c>
      <c r="C12" s="46"/>
      <c r="D12" s="46"/>
      <c r="E12" s="46"/>
    </row>
    <row r="13" spans="2:5" ht="44.25" customHeight="1">
      <c r="B13" s="49" t="s">
        <v>126</v>
      </c>
      <c r="C13" s="50"/>
      <c r="D13" s="50"/>
      <c r="E13" s="50"/>
    </row>
    <row r="15" spans="2:5" ht="33" customHeight="1">
      <c r="B15" s="10" t="s">
        <v>3</v>
      </c>
      <c r="C15" s="11" t="s">
        <v>4</v>
      </c>
      <c r="D15" s="10" t="s">
        <v>53</v>
      </c>
      <c r="E15" s="10" t="s">
        <v>127</v>
      </c>
    </row>
    <row r="16" spans="2:5" ht="30" customHeight="1">
      <c r="B16" s="13" t="s">
        <v>54</v>
      </c>
      <c r="C16" s="14" t="s">
        <v>20</v>
      </c>
      <c r="D16" s="24">
        <f>D17+D29</f>
        <v>562879517</v>
      </c>
      <c r="E16" s="24">
        <f>E17+E29</f>
        <v>585423672</v>
      </c>
    </row>
    <row r="17" spans="2:5" ht="21" customHeight="1">
      <c r="B17" s="15"/>
      <c r="C17" s="14" t="s">
        <v>5</v>
      </c>
      <c r="D17" s="24">
        <f>D18++D20+D22+D27</f>
        <v>499620706</v>
      </c>
      <c r="E17" s="24">
        <f>E18++E20+E22+E27</f>
        <v>522875506</v>
      </c>
    </row>
    <row r="18" spans="2:5" ht="18.75" customHeight="1">
      <c r="B18" s="16" t="s">
        <v>55</v>
      </c>
      <c r="C18" s="17" t="s">
        <v>6</v>
      </c>
      <c r="D18" s="32">
        <f>D19</f>
        <v>409225300</v>
      </c>
      <c r="E18" s="32">
        <f>E19</f>
        <v>432480100</v>
      </c>
    </row>
    <row r="19" spans="2:5" ht="22.5" customHeight="1">
      <c r="B19" s="16" t="s">
        <v>56</v>
      </c>
      <c r="C19" s="17" t="s">
        <v>36</v>
      </c>
      <c r="D19" s="32">
        <v>409225300</v>
      </c>
      <c r="E19" s="32">
        <v>432480100</v>
      </c>
    </row>
    <row r="20" spans="2:5" ht="33.75" customHeight="1">
      <c r="B20" s="16" t="s">
        <v>57</v>
      </c>
      <c r="C20" s="17" t="s">
        <v>33</v>
      </c>
      <c r="D20" s="32">
        <f>D21</f>
        <v>5285406</v>
      </c>
      <c r="E20" s="32">
        <f>E21</f>
        <v>5285406</v>
      </c>
    </row>
    <row r="21" spans="2:5" ht="34.5" customHeight="1">
      <c r="B21" s="16" t="s">
        <v>58</v>
      </c>
      <c r="C21" s="17" t="s">
        <v>34</v>
      </c>
      <c r="D21" s="32">
        <v>5285406</v>
      </c>
      <c r="E21" s="32">
        <v>5285406</v>
      </c>
    </row>
    <row r="22" spans="2:5" ht="18" customHeight="1">
      <c r="B22" s="16" t="s">
        <v>59</v>
      </c>
      <c r="C22" s="17" t="s">
        <v>7</v>
      </c>
      <c r="D22" s="32">
        <f>D23+D24+D25+D26</f>
        <v>79360000</v>
      </c>
      <c r="E22" s="32">
        <f>E23+E24+E25+E26</f>
        <v>79360000</v>
      </c>
    </row>
    <row r="23" spans="2:5" ht="37.5" customHeight="1">
      <c r="B23" s="16" t="s">
        <v>60</v>
      </c>
      <c r="C23" s="17" t="s">
        <v>31</v>
      </c>
      <c r="D23" s="32">
        <v>61400000</v>
      </c>
      <c r="E23" s="32">
        <v>61400000</v>
      </c>
    </row>
    <row r="24" spans="2:5" ht="36" customHeight="1">
      <c r="B24" s="16" t="s">
        <v>78</v>
      </c>
      <c r="C24" s="17" t="s">
        <v>21</v>
      </c>
      <c r="D24" s="33">
        <v>12800000</v>
      </c>
      <c r="E24" s="33">
        <v>12800000</v>
      </c>
    </row>
    <row r="25" spans="2:5" ht="19.5" customHeight="1">
      <c r="B25" s="16" t="s">
        <v>79</v>
      </c>
      <c r="C25" s="17" t="s">
        <v>8</v>
      </c>
      <c r="D25" s="32">
        <v>4650000</v>
      </c>
      <c r="E25" s="32">
        <v>4650000</v>
      </c>
    </row>
    <row r="26" spans="2:5" ht="33" customHeight="1">
      <c r="B26" s="26" t="s">
        <v>61</v>
      </c>
      <c r="C26" s="17" t="s">
        <v>47</v>
      </c>
      <c r="D26" s="32">
        <v>510000</v>
      </c>
      <c r="E26" s="32">
        <v>510000</v>
      </c>
    </row>
    <row r="27" spans="2:5" ht="19.5" customHeight="1">
      <c r="B27" s="16" t="s">
        <v>62</v>
      </c>
      <c r="C27" s="17" t="s">
        <v>22</v>
      </c>
      <c r="D27" s="33">
        <f>D28</f>
        <v>5750000</v>
      </c>
      <c r="E27" s="33">
        <f>E28</f>
        <v>5750000</v>
      </c>
    </row>
    <row r="28" spans="2:5" ht="86.25" customHeight="1">
      <c r="B28" s="26" t="s">
        <v>92</v>
      </c>
      <c r="C28" s="27" t="s">
        <v>93</v>
      </c>
      <c r="D28" s="33">
        <v>5750000</v>
      </c>
      <c r="E28" s="33">
        <v>5750000</v>
      </c>
    </row>
    <row r="29" spans="2:5" ht="21.75" customHeight="1">
      <c r="B29" s="15"/>
      <c r="C29" s="22" t="s">
        <v>9</v>
      </c>
      <c r="D29" s="24">
        <f>D30+D41+D43+D48+D56+D57</f>
        <v>63258811</v>
      </c>
      <c r="E29" s="24">
        <f>E30+E41+E43+E48+E56+E57</f>
        <v>62548166</v>
      </c>
    </row>
    <row r="30" spans="2:5" ht="50.25" customHeight="1">
      <c r="B30" s="16" t="s">
        <v>80</v>
      </c>
      <c r="C30" s="17" t="s">
        <v>10</v>
      </c>
      <c r="D30" s="33">
        <f>D31+D37+D39</f>
        <v>20646346</v>
      </c>
      <c r="E30" s="33">
        <f>E31+E37+E39</f>
        <v>19547966</v>
      </c>
    </row>
    <row r="31" spans="2:5" ht="99.75" customHeight="1">
      <c r="B31" s="16" t="s">
        <v>63</v>
      </c>
      <c r="C31" s="17" t="s">
        <v>23</v>
      </c>
      <c r="D31" s="33">
        <f>D32+D33+D34+D35+D36</f>
        <v>20166346</v>
      </c>
      <c r="E31" s="33">
        <f>E32+E33+E34+E35+E36</f>
        <v>19042966</v>
      </c>
    </row>
    <row r="32" spans="2:5" ht="99.75" customHeight="1">
      <c r="B32" s="16" t="s">
        <v>81</v>
      </c>
      <c r="C32" s="21" t="s">
        <v>48</v>
      </c>
      <c r="D32" s="33">
        <v>12850000</v>
      </c>
      <c r="E32" s="33">
        <v>13020000</v>
      </c>
    </row>
    <row r="33" spans="2:5" ht="87" customHeight="1">
      <c r="B33" s="16" t="s">
        <v>82</v>
      </c>
      <c r="C33" s="21" t="s">
        <v>39</v>
      </c>
      <c r="D33" s="33">
        <v>2130000</v>
      </c>
      <c r="E33" s="33">
        <v>2125000</v>
      </c>
    </row>
    <row r="34" spans="2:5" ht="80.25" customHeight="1">
      <c r="B34" s="16" t="s">
        <v>64</v>
      </c>
      <c r="C34" s="21" t="s">
        <v>40</v>
      </c>
      <c r="D34" s="33">
        <v>1280000</v>
      </c>
      <c r="E34" s="33">
        <v>1280000</v>
      </c>
    </row>
    <row r="35" spans="2:5" ht="69" customHeight="1">
      <c r="B35" s="16" t="s">
        <v>94</v>
      </c>
      <c r="C35" s="21" t="s">
        <v>44</v>
      </c>
      <c r="D35" s="33">
        <v>1113290</v>
      </c>
      <c r="E35" s="33">
        <v>1214619</v>
      </c>
    </row>
    <row r="36" spans="2:5" ht="39.75" customHeight="1">
      <c r="B36" s="16" t="s">
        <v>83</v>
      </c>
      <c r="C36" s="21" t="s">
        <v>41</v>
      </c>
      <c r="D36" s="33">
        <v>2793056</v>
      </c>
      <c r="E36" s="33">
        <v>1403347</v>
      </c>
    </row>
    <row r="37" spans="2:5" ht="34.5" customHeight="1">
      <c r="B37" s="19" t="s">
        <v>65</v>
      </c>
      <c r="C37" s="20" t="s">
        <v>50</v>
      </c>
      <c r="D37" s="33">
        <f>D38</f>
        <v>5000</v>
      </c>
      <c r="E37" s="33">
        <f>E38</f>
        <v>5000</v>
      </c>
    </row>
    <row r="38" spans="2:5" ht="51" customHeight="1">
      <c r="B38" s="19" t="s">
        <v>95</v>
      </c>
      <c r="C38" s="20" t="s">
        <v>51</v>
      </c>
      <c r="D38" s="33">
        <v>5000</v>
      </c>
      <c r="E38" s="33">
        <v>5000</v>
      </c>
    </row>
    <row r="39" spans="2:5" ht="81.75" customHeight="1">
      <c r="B39" s="16" t="s">
        <v>66</v>
      </c>
      <c r="C39" s="21" t="s">
        <v>24</v>
      </c>
      <c r="D39" s="33">
        <f>D40</f>
        <v>475000</v>
      </c>
      <c r="E39" s="33">
        <f>E40</f>
        <v>500000</v>
      </c>
    </row>
    <row r="40" spans="2:5" ht="83.25" customHeight="1">
      <c r="B40" s="16" t="s">
        <v>84</v>
      </c>
      <c r="C40" s="21" t="s">
        <v>25</v>
      </c>
      <c r="D40" s="33">
        <v>475000</v>
      </c>
      <c r="E40" s="33">
        <v>500000</v>
      </c>
    </row>
    <row r="41" spans="2:5" ht="28.5" customHeight="1">
      <c r="B41" s="16" t="s">
        <v>85</v>
      </c>
      <c r="C41" s="17" t="s">
        <v>11</v>
      </c>
      <c r="D41" s="33">
        <f>D42</f>
        <v>19436400</v>
      </c>
      <c r="E41" s="33">
        <f>E42</f>
        <v>19634200</v>
      </c>
    </row>
    <row r="42" spans="2:5" ht="24.75" customHeight="1">
      <c r="B42" s="16" t="s">
        <v>86</v>
      </c>
      <c r="C42" s="17" t="s">
        <v>12</v>
      </c>
      <c r="D42" s="33">
        <v>19436400</v>
      </c>
      <c r="E42" s="33">
        <v>19634200</v>
      </c>
    </row>
    <row r="43" spans="2:5" ht="34.5" customHeight="1">
      <c r="B43" s="16" t="s">
        <v>87</v>
      </c>
      <c r="C43" s="17" t="s">
        <v>13</v>
      </c>
      <c r="D43" s="33">
        <f>D44+D46</f>
        <v>9545000</v>
      </c>
      <c r="E43" s="33">
        <f>E44+E46</f>
        <v>9545000</v>
      </c>
    </row>
    <row r="44" spans="2:5" ht="22.5" customHeight="1">
      <c r="B44" s="16" t="s">
        <v>67</v>
      </c>
      <c r="C44" s="17" t="s">
        <v>29</v>
      </c>
      <c r="D44" s="33">
        <f>D45</f>
        <v>9500000</v>
      </c>
      <c r="E44" s="33">
        <f>E45</f>
        <v>9500000</v>
      </c>
    </row>
    <row r="45" spans="2:5" ht="33" customHeight="1">
      <c r="B45" s="16" t="s">
        <v>69</v>
      </c>
      <c r="C45" s="17" t="s">
        <v>37</v>
      </c>
      <c r="D45" s="33">
        <v>9500000</v>
      </c>
      <c r="E45" s="33">
        <v>9500000</v>
      </c>
    </row>
    <row r="46" spans="2:5" ht="23.25" customHeight="1">
      <c r="B46" s="16" t="s">
        <v>68</v>
      </c>
      <c r="C46" s="17" t="s">
        <v>30</v>
      </c>
      <c r="D46" s="33">
        <f>D47</f>
        <v>45000</v>
      </c>
      <c r="E46" s="33">
        <f>E47</f>
        <v>45000</v>
      </c>
    </row>
    <row r="47" spans="2:5" ht="33" customHeight="1">
      <c r="B47" s="16" t="s">
        <v>88</v>
      </c>
      <c r="C47" s="17" t="s">
        <v>32</v>
      </c>
      <c r="D47" s="33">
        <v>45000</v>
      </c>
      <c r="E47" s="33">
        <v>45000</v>
      </c>
    </row>
    <row r="48" spans="2:9" ht="36.75" customHeight="1">
      <c r="B48" s="16" t="s">
        <v>70</v>
      </c>
      <c r="C48" s="17" t="s">
        <v>14</v>
      </c>
      <c r="D48" s="33">
        <f>D49+D52</f>
        <v>10321000</v>
      </c>
      <c r="E48" s="33">
        <f>E49+E52</f>
        <v>10321000</v>
      </c>
      <c r="H48" s="2"/>
      <c r="I48" s="3"/>
    </row>
    <row r="49" spans="2:5" ht="80.25" customHeight="1">
      <c r="B49" s="16" t="s">
        <v>96</v>
      </c>
      <c r="C49" s="17" t="s">
        <v>26</v>
      </c>
      <c r="D49" s="32">
        <f>D50+D51</f>
        <v>100000</v>
      </c>
      <c r="E49" s="32">
        <f>E50+E51</f>
        <v>100000</v>
      </c>
    </row>
    <row r="50" spans="2:5" ht="84" customHeight="1">
      <c r="B50" s="29" t="s">
        <v>110</v>
      </c>
      <c r="C50" s="17" t="s">
        <v>111</v>
      </c>
      <c r="D50" s="33">
        <v>80000</v>
      </c>
      <c r="E50" s="33">
        <v>80000</v>
      </c>
    </row>
    <row r="51" spans="2:5" ht="95.25" customHeight="1">
      <c r="B51" s="26" t="s">
        <v>71</v>
      </c>
      <c r="C51" s="30" t="s">
        <v>27</v>
      </c>
      <c r="D51" s="33">
        <v>20000</v>
      </c>
      <c r="E51" s="33">
        <v>20000</v>
      </c>
    </row>
    <row r="52" spans="2:5" ht="54.75" customHeight="1">
      <c r="B52" s="16" t="s">
        <v>72</v>
      </c>
      <c r="C52" s="17" t="s">
        <v>28</v>
      </c>
      <c r="D52" s="33">
        <f>D53+D54+D55</f>
        <v>10221000</v>
      </c>
      <c r="E52" s="33">
        <f>E53+E54+E55</f>
        <v>10221000</v>
      </c>
    </row>
    <row r="53" spans="2:5" ht="69.75" customHeight="1">
      <c r="B53" s="16" t="s">
        <v>73</v>
      </c>
      <c r="C53" s="17" t="s">
        <v>49</v>
      </c>
      <c r="D53" s="33">
        <v>10111000</v>
      </c>
      <c r="E53" s="33">
        <v>10111000</v>
      </c>
    </row>
    <row r="54" spans="2:5" ht="57" customHeight="1">
      <c r="B54" s="16" t="s">
        <v>74</v>
      </c>
      <c r="C54" s="17" t="s">
        <v>42</v>
      </c>
      <c r="D54" s="33">
        <v>100000</v>
      </c>
      <c r="E54" s="33">
        <v>100000</v>
      </c>
    </row>
    <row r="55" spans="2:5" ht="69" customHeight="1">
      <c r="B55" s="16" t="s">
        <v>97</v>
      </c>
      <c r="C55" s="17" t="s">
        <v>38</v>
      </c>
      <c r="D55" s="33">
        <v>10000</v>
      </c>
      <c r="E55" s="33">
        <v>10000</v>
      </c>
    </row>
    <row r="56" spans="2:5" ht="24" customHeight="1">
      <c r="B56" s="16" t="s">
        <v>98</v>
      </c>
      <c r="C56" s="17" t="s">
        <v>15</v>
      </c>
      <c r="D56" s="33">
        <v>3310065</v>
      </c>
      <c r="E56" s="33">
        <v>3500000</v>
      </c>
    </row>
    <row r="57" spans="2:5" ht="24" customHeight="1">
      <c r="B57" s="16" t="s">
        <v>75</v>
      </c>
      <c r="C57" s="17" t="s">
        <v>16</v>
      </c>
      <c r="D57" s="33">
        <f>D58</f>
        <v>0</v>
      </c>
      <c r="E57" s="33">
        <f>E58</f>
        <v>0</v>
      </c>
    </row>
    <row r="58" spans="2:5" ht="31.5" customHeight="1">
      <c r="B58" s="16" t="s">
        <v>76</v>
      </c>
      <c r="C58" s="17" t="s">
        <v>43</v>
      </c>
      <c r="D58" s="33">
        <v>0</v>
      </c>
      <c r="E58" s="33">
        <v>0</v>
      </c>
    </row>
    <row r="59" spans="2:5" ht="21" customHeight="1">
      <c r="B59" s="13" t="s">
        <v>89</v>
      </c>
      <c r="C59" s="22" t="s">
        <v>17</v>
      </c>
      <c r="D59" s="24">
        <f>D60</f>
        <v>1134550497.74</v>
      </c>
      <c r="E59" s="24">
        <f>E60</f>
        <v>1070572410.49</v>
      </c>
    </row>
    <row r="60" spans="2:5" ht="30.75">
      <c r="B60" s="16" t="s">
        <v>77</v>
      </c>
      <c r="C60" s="17" t="s">
        <v>99</v>
      </c>
      <c r="D60" s="33">
        <f>D61+D63+D70+D78</f>
        <v>1134550497.74</v>
      </c>
      <c r="E60" s="33">
        <f>E61+E63+E70+E78</f>
        <v>1070572410.49</v>
      </c>
    </row>
    <row r="61" spans="2:5" ht="24.75" customHeight="1">
      <c r="B61" s="16" t="s">
        <v>113</v>
      </c>
      <c r="C61" s="17" t="s">
        <v>45</v>
      </c>
      <c r="D61" s="33">
        <f>D62</f>
        <v>63036600</v>
      </c>
      <c r="E61" s="33">
        <f>E62</f>
        <v>66411900</v>
      </c>
    </row>
    <row r="62" spans="2:5" ht="33" customHeight="1">
      <c r="B62" s="29" t="s">
        <v>114</v>
      </c>
      <c r="C62" s="17" t="s">
        <v>100</v>
      </c>
      <c r="D62" s="35">
        <v>63036600</v>
      </c>
      <c r="E62" s="35">
        <v>66411900</v>
      </c>
    </row>
    <row r="63" spans="2:5" ht="33" customHeight="1">
      <c r="B63" s="16" t="s">
        <v>132</v>
      </c>
      <c r="C63" s="17" t="s">
        <v>131</v>
      </c>
      <c r="D63" s="33">
        <f>D64+D65+D66+D67+D68+D69</f>
        <v>144663256.01</v>
      </c>
      <c r="E63" s="33">
        <f>E64+E65+E66+E67+E68+E69</f>
        <v>46389380.76</v>
      </c>
    </row>
    <row r="64" spans="2:5" ht="49.5" customHeight="1">
      <c r="B64" s="16" t="s">
        <v>137</v>
      </c>
      <c r="C64" s="38" t="s">
        <v>150</v>
      </c>
      <c r="D64" s="39">
        <v>107114128</v>
      </c>
      <c r="E64" s="41">
        <v>6650000</v>
      </c>
    </row>
    <row r="65" spans="2:5" ht="99.75" customHeight="1">
      <c r="B65" s="16" t="s">
        <v>133</v>
      </c>
      <c r="C65" s="17" t="s">
        <v>134</v>
      </c>
      <c r="D65" s="39">
        <v>2010500</v>
      </c>
      <c r="E65" s="39">
        <v>2010500</v>
      </c>
    </row>
    <row r="66" spans="2:5" ht="54.75" customHeight="1">
      <c r="B66" s="16" t="s">
        <v>138</v>
      </c>
      <c r="C66" s="31" t="s">
        <v>139</v>
      </c>
      <c r="D66" s="39">
        <v>6443736.01</v>
      </c>
      <c r="E66" s="41">
        <v>6487796.77</v>
      </c>
    </row>
    <row r="67" spans="2:5" ht="50.25" customHeight="1">
      <c r="B67" s="16" t="s">
        <v>140</v>
      </c>
      <c r="C67" s="31" t="s">
        <v>141</v>
      </c>
      <c r="D67" s="39">
        <v>0</v>
      </c>
      <c r="E67" s="41">
        <v>1136132.24</v>
      </c>
    </row>
    <row r="68" spans="2:5" ht="64.5" customHeight="1">
      <c r="B68" s="16" t="s">
        <v>142</v>
      </c>
      <c r="C68" s="31" t="s">
        <v>143</v>
      </c>
      <c r="D68" s="39">
        <v>0</v>
      </c>
      <c r="E68" s="41">
        <v>2250428.75</v>
      </c>
    </row>
    <row r="69" spans="2:5" ht="29.25" customHeight="1">
      <c r="B69" s="29" t="s">
        <v>144</v>
      </c>
      <c r="C69" s="40" t="s">
        <v>145</v>
      </c>
      <c r="D69" s="43">
        <v>29094892</v>
      </c>
      <c r="E69" s="42">
        <v>27854523</v>
      </c>
    </row>
    <row r="70" spans="2:5" ht="31.5" customHeight="1">
      <c r="B70" s="16" t="s">
        <v>115</v>
      </c>
      <c r="C70" s="17" t="s">
        <v>46</v>
      </c>
      <c r="D70" s="32">
        <f>D71+D72+D73+D74+D75+D76+D77</f>
        <v>902545905.73</v>
      </c>
      <c r="E70" s="32">
        <f>E71+E72+E73+E74+E75+E76+E77</f>
        <v>932662617.73</v>
      </c>
    </row>
    <row r="71" spans="2:5" ht="31.5" customHeight="1">
      <c r="B71" s="16" t="s">
        <v>153</v>
      </c>
      <c r="C71" s="17" t="s">
        <v>154</v>
      </c>
      <c r="D71" s="32">
        <v>17485400</v>
      </c>
      <c r="E71" s="32">
        <v>17485400</v>
      </c>
    </row>
    <row r="72" spans="2:5" ht="36" customHeight="1">
      <c r="B72" s="29" t="s">
        <v>116</v>
      </c>
      <c r="C72" s="17" t="s">
        <v>101</v>
      </c>
      <c r="D72" s="32">
        <v>818701467</v>
      </c>
      <c r="E72" s="32">
        <v>848627691</v>
      </c>
    </row>
    <row r="73" spans="2:5" ht="54.75" customHeight="1">
      <c r="B73" s="29" t="s">
        <v>117</v>
      </c>
      <c r="C73" s="17" t="s">
        <v>102</v>
      </c>
      <c r="D73" s="32">
        <v>31382800</v>
      </c>
      <c r="E73" s="32">
        <v>31382800</v>
      </c>
    </row>
    <row r="74" spans="2:5" ht="69" customHeight="1">
      <c r="B74" s="29" t="s">
        <v>118</v>
      </c>
      <c r="C74" s="17" t="s">
        <v>103</v>
      </c>
      <c r="D74" s="32">
        <v>32257200</v>
      </c>
      <c r="E74" s="32">
        <v>32257200</v>
      </c>
    </row>
    <row r="75" spans="2:5" ht="65.25" customHeight="1">
      <c r="B75" s="29" t="s">
        <v>119</v>
      </c>
      <c r="C75" s="17" t="s">
        <v>104</v>
      </c>
      <c r="D75" s="32">
        <v>22500</v>
      </c>
      <c r="E75" s="32">
        <v>66800</v>
      </c>
    </row>
    <row r="76" spans="2:5" ht="49.5" customHeight="1">
      <c r="B76" s="29" t="s">
        <v>120</v>
      </c>
      <c r="C76" s="17" t="s">
        <v>105</v>
      </c>
      <c r="D76" s="32">
        <v>419900</v>
      </c>
      <c r="E76" s="32">
        <v>493700</v>
      </c>
    </row>
    <row r="77" spans="2:5" ht="39.75" customHeight="1">
      <c r="B77" s="29" t="s">
        <v>121</v>
      </c>
      <c r="C77" s="17" t="s">
        <v>106</v>
      </c>
      <c r="D77" s="32">
        <v>2276638.73</v>
      </c>
      <c r="E77" s="32">
        <v>2349026.73</v>
      </c>
    </row>
    <row r="78" spans="2:5" ht="25.5" customHeight="1">
      <c r="B78" s="16" t="s">
        <v>122</v>
      </c>
      <c r="C78" s="23" t="s">
        <v>0</v>
      </c>
      <c r="D78" s="32">
        <f>D79+D80+D81</f>
        <v>24304736</v>
      </c>
      <c r="E78" s="32">
        <f>E79+E80+E81</f>
        <v>25108512</v>
      </c>
    </row>
    <row r="79" spans="2:5" ht="82.5" customHeight="1">
      <c r="B79" s="29" t="s">
        <v>123</v>
      </c>
      <c r="C79" s="17" t="s">
        <v>107</v>
      </c>
      <c r="D79" s="33">
        <v>6989526</v>
      </c>
      <c r="E79" s="33">
        <v>7255652</v>
      </c>
    </row>
    <row r="80" spans="2:5" ht="69.75" customHeight="1">
      <c r="B80" s="29" t="s">
        <v>124</v>
      </c>
      <c r="C80" s="17" t="s">
        <v>108</v>
      </c>
      <c r="D80" s="33">
        <v>330359</v>
      </c>
      <c r="E80" s="33">
        <v>330359</v>
      </c>
    </row>
    <row r="81" spans="2:5" ht="33.75" customHeight="1">
      <c r="B81" s="29" t="s">
        <v>125</v>
      </c>
      <c r="C81" s="17" t="s">
        <v>109</v>
      </c>
      <c r="D81" s="33">
        <v>16984851</v>
      </c>
      <c r="E81" s="33">
        <v>17522501</v>
      </c>
    </row>
    <row r="82" spans="2:5" ht="25.5" customHeight="1">
      <c r="B82" s="44" t="s">
        <v>19</v>
      </c>
      <c r="C82" s="45"/>
      <c r="D82" s="24">
        <f>D16+D59</f>
        <v>1697430014.74</v>
      </c>
      <c r="E82" s="24">
        <f>E16+E59</f>
        <v>1655996082.49</v>
      </c>
    </row>
  </sheetData>
  <sheetProtection/>
  <mergeCells count="3">
    <mergeCell ref="B12:E12"/>
    <mergeCell ref="B13:E13"/>
    <mergeCell ref="B82:C82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2020-09-17T10:01:45Z</dcterms:modified>
  <cp:category/>
  <cp:version/>
  <cp:contentType/>
  <cp:contentStatus/>
</cp:coreProperties>
</file>