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7520" windowHeight="1254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45621"/>
</workbook>
</file>

<file path=xl/calcChain.xml><?xml version="1.0" encoding="utf-8"?>
<calcChain xmlns="http://schemas.openxmlformats.org/spreadsheetml/2006/main">
  <c r="L38" i="8" l="1"/>
  <c r="K38" i="8"/>
  <c r="L34" i="8"/>
  <c r="K34" i="8"/>
  <c r="L30" i="8"/>
  <c r="K30" i="8"/>
  <c r="L26" i="8"/>
  <c r="K26" i="8"/>
  <c r="L22" i="8"/>
  <c r="K22" i="8"/>
  <c r="L18" i="8"/>
  <c r="K18" i="8"/>
  <c r="L14" i="8"/>
  <c r="K14" i="8"/>
  <c r="G29" i="5"/>
  <c r="J29" i="5" l="1"/>
  <c r="M23" i="8" l="1"/>
  <c r="M19" i="8"/>
  <c r="M15" i="8"/>
  <c r="M39" i="8"/>
  <c r="M35" i="8"/>
  <c r="M31" i="8"/>
  <c r="M27" i="8"/>
  <c r="J23" i="5"/>
  <c r="J24" i="5"/>
  <c r="J25" i="5"/>
  <c r="J26" i="5"/>
  <c r="J27" i="5"/>
  <c r="J28" i="5"/>
  <c r="J22" i="5"/>
  <c r="K13" i="8" l="1"/>
  <c r="L13" i="8"/>
  <c r="M34" i="8"/>
  <c r="M30" i="8"/>
  <c r="M18" i="8"/>
  <c r="M14" i="8"/>
  <c r="M38" i="8"/>
  <c r="M22" i="8"/>
  <c r="M26" i="8"/>
  <c r="M13" i="8" l="1"/>
</calcChain>
</file>

<file path=xl/sharedStrings.xml><?xml version="1.0" encoding="utf-8"?>
<sst xmlns="http://schemas.openxmlformats.org/spreadsheetml/2006/main" count="316" uniqueCount="202">
  <si>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</si>
  <si>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</si>
  <si>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</si>
  <si>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</si>
  <si>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</si>
  <si>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</si>
  <si>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</si>
  <si>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</si>
  <si>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</si>
  <si>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</si>
  <si>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</si>
  <si>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</si>
  <si>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</si>
  <si>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</si>
  <si>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</si>
  <si>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</si>
  <si>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</si>
  <si>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</si>
  <si>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</si>
  <si>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</si>
  <si>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</si>
  <si>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</si>
  <si>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</si>
  <si>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</si>
  <si>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</si>
  <si>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</si>
  <si>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</si>
  <si>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</si>
  <si>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</si>
  <si>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</si>
  <si>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</si>
  <si>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</si>
  <si>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</si>
  <si>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</si>
  <si>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</si>
  <si>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</si>
  <si>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</si>
  <si>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</si>
  <si>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</si>
  <si>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</si>
  <si>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</si>
  <si>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</si>
  <si>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</si>
  <si>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</si>
  <si>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</si>
  <si>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</si>
  <si>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</si>
  <si>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</si>
  <si>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</si>
  <si>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</si>
  <si>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</si>
  <si>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</si>
  <si>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</si>
  <si>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</si>
  <si>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</si>
  <si>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</si>
  <si>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</si>
  <si>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</si>
  <si>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</si>
  <si>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</si>
  <si>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</si>
  <si>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</si>
  <si>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</si>
  <si>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</si>
  <si>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</si>
  <si>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</si>
  <si>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</si>
  <si>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</si>
  <si>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</si>
  <si>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</si>
  <si>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</si>
  <si>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</si>
  <si>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</si>
  <si>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</si>
  <si>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</si>
  <si>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</si>
  <si>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</si>
  <si>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</si>
  <si>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</si>
  <si>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</si>
  <si>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</si>
  <si>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</si>
  <si>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</si>
  <si>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</si>
  <si>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</si>
  <si>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</si>
  <si>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</si>
  <si>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</si>
  <si>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</si>
  <si>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</si>
  <si>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</si>
  <si>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</si>
  <si>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</si>
  <si>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</si>
  <si>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</si>
  <si>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</si>
  <si>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</si>
  <si>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</si>
  <si>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</si>
  <si>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</si>
  <si>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</si>
  <si>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</si>
  <si>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</si>
  <si>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</si>
  <si>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</si>
  <si>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</si>
  <si>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</si>
  <si>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</si>
  <si>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</si>
  <si>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</si>
  <si>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</si>
  <si>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</si>
  <si>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</si>
  <si>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</si>
  <si>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</si>
  <si>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</si>
  <si>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</si>
  <si>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</si>
  <si>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</si>
  <si>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</si>
  <si>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</si>
  <si>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</si>
  <si>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</si>
  <si>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</si>
  <si>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</si>
  <si>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</si>
  <si>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</si>
  <si>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</si>
  <si>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</si>
  <si>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</si>
  <si>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</si>
  <si>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</si>
  <si>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</si>
  <si>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</si>
  <si>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</si>
  <si>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</si>
  <si>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</si>
  <si>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</si>
  <si>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</si>
  <si>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</si>
  <si>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</si>
  <si>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</si>
  <si>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</si>
  <si>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</si>
  <si>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</si>
  <si>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</si>
  <si>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</si>
  <si>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</si>
  <si>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</si>
  <si>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</si>
  <si>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</si>
  <si>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</si>
  <si>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</si>
  <si>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</si>
  <si>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</si>
  <si>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</si>
  <si>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</si>
  <si>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</si>
  <si>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</si>
  <si>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</si>
  <si>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</si>
  <si>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</si>
  <si>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</si>
  <si>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</si>
  <si>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</si>
  <si>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</si>
  <si>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</si>
  <si>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</si>
  <si>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</si>
  <si>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</si>
  <si>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</si>
  <si>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</si>
  <si>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</si>
  <si>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</si>
  <si>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</si>
  <si>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</si>
  <si>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</si>
  <si>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</si>
  <si>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</si>
  <si>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</si>
  <si>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</si>
  <si>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</si>
  <si>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</si>
  <si>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</si>
  <si>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</si>
  <si>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</si>
  <si>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</si>
  <si>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</si>
  <si>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</si>
  <si>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</si>
  <si>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</si>
  <si>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</si>
  <si>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Соглашение №252 от 13.03.2020</t>
  </si>
  <si>
    <t>Соглашение №256 от 13.03.2020</t>
  </si>
  <si>
    <t>Соглашение №581 от 13.03.2020</t>
  </si>
  <si>
    <t>Соглашение №258 от 13.03.2020</t>
  </si>
  <si>
    <t>Соглашение №259 от 13.03.2020</t>
  </si>
  <si>
    <t>Соглашение №261 от 13.03.2020</t>
  </si>
  <si>
    <t>Соглашение №263 от 13.03.2020</t>
  </si>
  <si>
    <t>31.12.2020</t>
  </si>
  <si>
    <t>III/2020</t>
  </si>
  <si>
    <t>2020/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</si>
</sst>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25" zoomScale="90" zoomScaleNormal="100" zoomScaleSheetLayoutView="90" workbookViewId="0">
      <selection activeCell="I29" sqref="I29"/>
    </sheetView>
  </sheetViews>
  <sheetFormatPr defaultColWidth="0.88671875" defaultRowHeight="12" x14ac:dyDescent="0.25"/>
  <cols>
    <col min="1" max="1" width="18.33203125" style="1" customWidth="1"/>
    <col min="2" max="2" width="4.6640625" style="1" customWidth="1"/>
    <col min="3" max="3" width="29.44140625" style="1" customWidth="1"/>
    <col min="4" max="4" width="7.88671875" style="1" customWidth="1"/>
    <col min="5" max="5" width="15.33203125" style="1" customWidth="1"/>
    <col min="6" max="6" width="10.33203125" style="1" customWidth="1"/>
    <col min="7" max="7" width="9" style="1" customWidth="1"/>
    <col min="8" max="8" width="9.109375" style="1" customWidth="1"/>
    <col min="9" max="9" width="9.44140625" style="1" customWidth="1"/>
    <col min="10" max="10" width="10.5546875" style="1" customWidth="1"/>
    <col min="11" max="11" width="11.109375" style="1" customWidth="1"/>
    <col min="12" max="16384" width="0.88671875" style="1"/>
  </cols>
  <sheetData>
    <row r="1" spans="1:11" s="12" customFormat="1" ht="13.8" x14ac:dyDescent="0.25">
      <c r="I1" s="79"/>
      <c r="J1" s="79"/>
      <c r="K1" s="79"/>
    </row>
    <row r="2" spans="1:11" s="12" customFormat="1" ht="13.8" x14ac:dyDescent="0.25">
      <c r="I2" s="79"/>
      <c r="J2" s="79"/>
      <c r="K2" s="79"/>
    </row>
    <row r="3" spans="1:11" s="12" customFormat="1" ht="13.8" x14ac:dyDescent="0.25">
      <c r="I3" s="79"/>
      <c r="J3" s="79"/>
      <c r="K3" s="79"/>
    </row>
    <row r="4" spans="1:11" s="13" customFormat="1" ht="15.6" x14ac:dyDescent="0.3">
      <c r="I4" s="79" t="s">
        <v>147</v>
      </c>
      <c r="J4" s="79"/>
      <c r="K4" s="79"/>
    </row>
    <row r="5" spans="1:11" s="13" customFormat="1" ht="15.6" x14ac:dyDescent="0.3">
      <c r="H5" s="83" t="s">
        <v>146</v>
      </c>
      <c r="I5" s="83"/>
      <c r="J5" s="83"/>
      <c r="K5" s="83"/>
    </row>
    <row r="6" spans="1:11" s="13" customFormat="1" ht="15.6" x14ac:dyDescent="0.3">
      <c r="I6" s="79" t="s">
        <v>145</v>
      </c>
      <c r="J6" s="79"/>
      <c r="K6" s="79"/>
    </row>
    <row r="7" spans="1:11" s="14" customFormat="1" ht="50.25" customHeight="1" x14ac:dyDescent="0.3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3" customFormat="1" ht="15" customHeight="1" x14ac:dyDescent="0.25">
      <c r="A8" s="80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3" customFormat="1" ht="18.75" customHeight="1" x14ac:dyDescent="0.25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4" customFormat="1" ht="21" customHeight="1" x14ac:dyDescent="0.25">
      <c r="A10" s="72" t="s">
        <v>149</v>
      </c>
      <c r="B10" s="72" t="s">
        <v>80</v>
      </c>
      <c r="C10" s="77"/>
      <c r="D10" s="72" t="s">
        <v>81</v>
      </c>
      <c r="E10" s="72" t="s">
        <v>87</v>
      </c>
      <c r="F10" s="72" t="s">
        <v>148</v>
      </c>
      <c r="G10" s="74" t="s">
        <v>88</v>
      </c>
      <c r="H10" s="75"/>
      <c r="I10" s="75"/>
      <c r="J10" s="75"/>
      <c r="K10" s="72" t="s">
        <v>83</v>
      </c>
    </row>
    <row r="11" spans="1:11" s="4" customFormat="1" ht="64.5" customHeight="1" x14ac:dyDescent="0.25">
      <c r="A11" s="73"/>
      <c r="B11" s="73"/>
      <c r="C11" s="78"/>
      <c r="D11" s="73"/>
      <c r="E11" s="73"/>
      <c r="F11" s="73"/>
      <c r="G11" s="27" t="s">
        <v>84</v>
      </c>
      <c r="H11" s="27" t="s">
        <v>85</v>
      </c>
      <c r="I11" s="27" t="s">
        <v>82</v>
      </c>
      <c r="J11" s="27" t="s">
        <v>86</v>
      </c>
      <c r="K11" s="73"/>
    </row>
    <row r="12" spans="1:11" s="5" customFormat="1" ht="12.75" customHeight="1" x14ac:dyDescent="0.25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 x14ac:dyDescent="0.25">
      <c r="A13" s="72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 x14ac:dyDescent="0.25">
      <c r="A14" s="76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 x14ac:dyDescent="0.25">
      <c r="A15" s="76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 x14ac:dyDescent="0.25">
      <c r="A16" s="73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 x14ac:dyDescent="0.25">
      <c r="A17" s="72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 x14ac:dyDescent="0.25">
      <c r="A18" s="76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 x14ac:dyDescent="0.25">
      <c r="A19" s="76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 x14ac:dyDescent="0.25">
      <c r="A20" s="76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 x14ac:dyDescent="0.25">
      <c r="A21" s="76"/>
      <c r="B21" s="36" t="s">
        <v>93</v>
      </c>
      <c r="C21" s="48" t="s">
        <v>14</v>
      </c>
      <c r="D21" s="44"/>
      <c r="E21" s="46"/>
      <c r="F21" s="36"/>
      <c r="G21" s="47"/>
      <c r="H21" s="47"/>
      <c r="I21" s="47"/>
      <c r="J21" s="49"/>
      <c r="K21" s="46"/>
    </row>
    <row r="22" spans="1:11" s="6" customFormat="1" ht="33" customHeight="1" x14ac:dyDescent="0.25">
      <c r="A22" s="76"/>
      <c r="B22" s="36"/>
      <c r="C22" s="41" t="s">
        <v>155</v>
      </c>
      <c r="D22" s="21" t="s">
        <v>156</v>
      </c>
      <c r="E22" s="37" t="s">
        <v>157</v>
      </c>
      <c r="F22" s="71" t="s">
        <v>201</v>
      </c>
      <c r="G22" s="37">
        <v>100</v>
      </c>
      <c r="H22" s="37">
        <v>100</v>
      </c>
      <c r="I22" s="37">
        <v>100</v>
      </c>
      <c r="J22" s="44">
        <f>I22-H22</f>
        <v>0</v>
      </c>
      <c r="K22" s="22"/>
    </row>
    <row r="23" spans="1:11" s="6" customFormat="1" ht="37.5" customHeight="1" x14ac:dyDescent="0.25">
      <c r="A23" s="76"/>
      <c r="B23" s="36"/>
      <c r="C23" s="41" t="s">
        <v>158</v>
      </c>
      <c r="D23" s="44" t="s">
        <v>156</v>
      </c>
      <c r="E23" s="37" t="s">
        <v>159</v>
      </c>
      <c r="F23" s="71" t="s">
        <v>201</v>
      </c>
      <c r="G23" s="37">
        <v>100</v>
      </c>
      <c r="H23" s="37">
        <v>100</v>
      </c>
      <c r="I23" s="37">
        <v>104</v>
      </c>
      <c r="J23" s="44">
        <f t="shared" ref="J23:J28" si="0">I23-H23</f>
        <v>4</v>
      </c>
      <c r="K23" s="46"/>
    </row>
    <row r="24" spans="1:11" s="6" customFormat="1" ht="33" customHeight="1" x14ac:dyDescent="0.25">
      <c r="A24" s="76"/>
      <c r="B24" s="36"/>
      <c r="C24" s="41" t="s">
        <v>160</v>
      </c>
      <c r="D24" s="21" t="s">
        <v>156</v>
      </c>
      <c r="E24" s="37" t="s">
        <v>161</v>
      </c>
      <c r="F24" s="71" t="s">
        <v>201</v>
      </c>
      <c r="G24" s="37">
        <v>100</v>
      </c>
      <c r="H24" s="37">
        <v>100</v>
      </c>
      <c r="I24" s="37">
        <v>100</v>
      </c>
      <c r="J24" s="44">
        <f t="shared" si="0"/>
        <v>0</v>
      </c>
      <c r="K24" s="22"/>
    </row>
    <row r="25" spans="1:11" s="70" customFormat="1" ht="33" customHeight="1" x14ac:dyDescent="0.25">
      <c r="A25" s="76"/>
      <c r="B25" s="36"/>
      <c r="C25" s="41" t="s">
        <v>162</v>
      </c>
      <c r="D25" s="44" t="s">
        <v>156</v>
      </c>
      <c r="E25" s="37" t="s">
        <v>163</v>
      </c>
      <c r="F25" s="71" t="s">
        <v>201</v>
      </c>
      <c r="G25" s="37">
        <v>100</v>
      </c>
      <c r="H25" s="37">
        <v>100</v>
      </c>
      <c r="I25" s="37">
        <v>100</v>
      </c>
      <c r="J25" s="44">
        <f t="shared" si="0"/>
        <v>0</v>
      </c>
      <c r="K25" s="46"/>
    </row>
    <row r="26" spans="1:11" s="70" customFormat="1" ht="33" customHeight="1" x14ac:dyDescent="0.25">
      <c r="A26" s="76"/>
      <c r="B26" s="36"/>
      <c r="C26" s="41" t="s">
        <v>164</v>
      </c>
      <c r="D26" s="37" t="s">
        <v>156</v>
      </c>
      <c r="E26" s="37" t="s">
        <v>165</v>
      </c>
      <c r="F26" s="71" t="s">
        <v>201</v>
      </c>
      <c r="G26" s="37">
        <v>100</v>
      </c>
      <c r="H26" s="37">
        <v>100</v>
      </c>
      <c r="I26" s="37">
        <v>100</v>
      </c>
      <c r="J26" s="44">
        <f t="shared" si="0"/>
        <v>0</v>
      </c>
      <c r="K26" s="46"/>
    </row>
    <row r="27" spans="1:11" s="70" customFormat="1" ht="33" customHeight="1" x14ac:dyDescent="0.25">
      <c r="A27" s="76"/>
      <c r="B27" s="36"/>
      <c r="C27" s="41" t="s">
        <v>166</v>
      </c>
      <c r="D27" s="44" t="s">
        <v>156</v>
      </c>
      <c r="E27" s="37" t="s">
        <v>167</v>
      </c>
      <c r="F27" s="71" t="s">
        <v>201</v>
      </c>
      <c r="G27" s="37">
        <v>100</v>
      </c>
      <c r="H27" s="37">
        <v>100</v>
      </c>
      <c r="I27" s="37">
        <v>100</v>
      </c>
      <c r="J27" s="44">
        <f t="shared" si="0"/>
        <v>0</v>
      </c>
      <c r="K27" s="46"/>
    </row>
    <row r="28" spans="1:11" s="70" customFormat="1" ht="33" customHeight="1" x14ac:dyDescent="0.25">
      <c r="A28" s="76"/>
      <c r="B28" s="36"/>
      <c r="C28" s="41" t="s">
        <v>168</v>
      </c>
      <c r="D28" s="44" t="s">
        <v>156</v>
      </c>
      <c r="E28" s="37" t="s">
        <v>169</v>
      </c>
      <c r="F28" s="71" t="s">
        <v>201</v>
      </c>
      <c r="G28" s="37">
        <v>100</v>
      </c>
      <c r="H28" s="37">
        <v>100</v>
      </c>
      <c r="I28" s="37">
        <v>100</v>
      </c>
      <c r="J28" s="44">
        <f t="shared" si="0"/>
        <v>0</v>
      </c>
      <c r="K28" s="46"/>
    </row>
    <row r="29" spans="1:11" s="6" customFormat="1" ht="17.25" customHeight="1" x14ac:dyDescent="0.25">
      <c r="A29" s="42"/>
      <c r="B29" s="36"/>
      <c r="C29" s="45" t="s">
        <v>184</v>
      </c>
      <c r="D29" s="44"/>
      <c r="E29" s="44"/>
      <c r="F29" s="36"/>
      <c r="G29" s="47">
        <f>(SUM(G22:G28))/7</f>
        <v>100</v>
      </c>
      <c r="H29" s="37">
        <v>100</v>
      </c>
      <c r="I29" s="37">
        <v>100</v>
      </c>
      <c r="J29" s="47">
        <f>I29-H29</f>
        <v>0</v>
      </c>
      <c r="K29" s="44"/>
    </row>
    <row r="30" spans="1:11" s="6" customFormat="1" ht="108" customHeight="1" x14ac:dyDescent="0.25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 x14ac:dyDescent="0.25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 x14ac:dyDescent="0.25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 x14ac:dyDescent="0.25">
      <c r="A33" s="89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 x14ac:dyDescent="0.25">
      <c r="A34" s="89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 x14ac:dyDescent="0.25">
      <c r="A35" s="89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 x14ac:dyDescent="0.25">
      <c r="A36" s="89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 x14ac:dyDescent="0.25">
      <c r="A37" s="89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 x14ac:dyDescent="0.25">
      <c r="A38" s="90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 x14ac:dyDescent="0.25">
      <c r="A39" s="72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 x14ac:dyDescent="0.25">
      <c r="A40" s="76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 x14ac:dyDescent="0.25">
      <c r="A41" s="76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 x14ac:dyDescent="0.25">
      <c r="A42" s="76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 x14ac:dyDescent="0.25">
      <c r="A43" s="73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 x14ac:dyDescent="0.25">
      <c r="A44" s="86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 x14ac:dyDescent="0.25">
      <c r="A45" s="87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 x14ac:dyDescent="0.25">
      <c r="A46" s="87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 x14ac:dyDescent="0.25">
      <c r="A47" s="87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 x14ac:dyDescent="0.25">
      <c r="A48" s="88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 x14ac:dyDescent="0.25">
      <c r="A49" s="86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 x14ac:dyDescent="0.25">
      <c r="A50" s="87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 x14ac:dyDescent="0.25">
      <c r="A51" s="87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 x14ac:dyDescent="0.25">
      <c r="A52" s="87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 x14ac:dyDescent="0.25">
      <c r="A53" s="87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 x14ac:dyDescent="0.25">
      <c r="A54" s="88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 x14ac:dyDescent="0.25">
      <c r="A55" s="86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 x14ac:dyDescent="0.25">
      <c r="A56" s="88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 x14ac:dyDescent="0.25">
      <c r="A57" s="86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 x14ac:dyDescent="0.25">
      <c r="A58" s="88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 x14ac:dyDescent="0.25"/>
    <row r="60" spans="1:11" ht="15" customHeight="1" x14ac:dyDescent="0.25">
      <c r="A60" s="15" t="s">
        <v>26</v>
      </c>
    </row>
    <row r="61" spans="1:11" s="2" customFormat="1" ht="40.5" customHeight="1" x14ac:dyDescent="0.25">
      <c r="A61" s="84" t="s">
        <v>27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3" customHeight="1" x14ac:dyDescent="0.25"/>
  </sheetData>
  <mergeCells count="26">
    <mergeCell ref="A61:K61"/>
    <mergeCell ref="A44:A48"/>
    <mergeCell ref="A33:A38"/>
    <mergeCell ref="A55:A56"/>
    <mergeCell ref="A57:A58"/>
    <mergeCell ref="A49:A54"/>
    <mergeCell ref="A39:A43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tabSelected="1" view="pageBreakPreview" zoomScaleNormal="100" zoomScaleSheetLayoutView="100" workbookViewId="0">
      <pane ySplit="6" topLeftCell="A7" activePane="bottomLeft" state="frozen"/>
      <selection pane="bottomLeft" activeCell="G39" sqref="G39"/>
    </sheetView>
  </sheetViews>
  <sheetFormatPr defaultColWidth="0.88671875" defaultRowHeight="12" x14ac:dyDescent="0.25"/>
  <cols>
    <col min="1" max="1" width="9.6640625" style="7" customWidth="1"/>
    <col min="2" max="2" width="16.6640625" style="7" customWidth="1"/>
    <col min="3" max="3" width="7.6640625" style="7" customWidth="1"/>
    <col min="4" max="5" width="7.44140625" style="7" customWidth="1"/>
    <col min="6" max="6" width="18" style="7" customWidth="1"/>
    <col min="7" max="7" width="8.109375" style="7" customWidth="1"/>
    <col min="8" max="8" width="22.33203125" style="7" customWidth="1"/>
    <col min="9" max="9" width="5.5546875" style="7" customWidth="1"/>
    <col min="10" max="10" width="5.6640625" style="7" customWidth="1"/>
    <col min="11" max="12" width="7.33203125" style="7" customWidth="1"/>
    <col min="13" max="13" width="8" style="7" customWidth="1"/>
    <col min="14" max="14" width="11.109375" style="7" customWidth="1"/>
    <col min="15" max="16384" width="0.88671875" style="7"/>
  </cols>
  <sheetData>
    <row r="2" spans="1:14" s="3" customFormat="1" ht="11.4" x14ac:dyDescent="0.25">
      <c r="A2" s="74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3.2" x14ac:dyDescent="0.25">
      <c r="A3" s="99" t="s">
        <v>181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8" customFormat="1" ht="11.4" x14ac:dyDescent="0.25">
      <c r="A4" s="72" t="s">
        <v>136</v>
      </c>
      <c r="B4" s="72" t="s">
        <v>137</v>
      </c>
      <c r="C4" s="72" t="s">
        <v>180</v>
      </c>
      <c r="D4" s="74" t="s">
        <v>34</v>
      </c>
      <c r="E4" s="75"/>
      <c r="F4" s="72" t="s">
        <v>32</v>
      </c>
      <c r="G4" s="72" t="s">
        <v>33</v>
      </c>
      <c r="H4" s="72" t="s">
        <v>71</v>
      </c>
      <c r="I4" s="74" t="s">
        <v>37</v>
      </c>
      <c r="J4" s="75"/>
      <c r="K4" s="75"/>
      <c r="L4" s="75"/>
      <c r="M4" s="75"/>
      <c r="N4" s="72" t="s">
        <v>35</v>
      </c>
    </row>
    <row r="5" spans="1:14" s="8" customFormat="1" ht="11.4" x14ac:dyDescent="0.25">
      <c r="A5" s="76"/>
      <c r="B5" s="76"/>
      <c r="C5" s="76"/>
      <c r="D5" s="91" t="s">
        <v>30</v>
      </c>
      <c r="E5" s="91" t="s">
        <v>31</v>
      </c>
      <c r="F5" s="76"/>
      <c r="G5" s="76"/>
      <c r="H5" s="76"/>
      <c r="I5" s="74" t="s">
        <v>138</v>
      </c>
      <c r="J5" s="75"/>
      <c r="K5" s="74" t="s">
        <v>36</v>
      </c>
      <c r="L5" s="75"/>
      <c r="M5" s="72" t="s">
        <v>70</v>
      </c>
      <c r="N5" s="76"/>
    </row>
    <row r="6" spans="1:14" s="8" customFormat="1" ht="83.25" customHeight="1" x14ac:dyDescent="0.25">
      <c r="A6" s="73"/>
      <c r="B6" s="73"/>
      <c r="C6" s="73"/>
      <c r="D6" s="92"/>
      <c r="E6" s="92"/>
      <c r="F6" s="73"/>
      <c r="G6" s="73"/>
      <c r="H6" s="73"/>
      <c r="I6" s="17" t="s">
        <v>48</v>
      </c>
      <c r="J6" s="17" t="s">
        <v>49</v>
      </c>
      <c r="K6" s="17" t="s">
        <v>50</v>
      </c>
      <c r="L6" s="17" t="s">
        <v>51</v>
      </c>
      <c r="M6" s="73"/>
      <c r="N6" s="73"/>
    </row>
    <row r="7" spans="1:14" s="5" customFormat="1" ht="11.4" x14ac:dyDescent="0.25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 x14ac:dyDescent="0.25">
      <c r="A8" s="74" t="s">
        <v>38</v>
      </c>
      <c r="B8" s="81"/>
      <c r="C8" s="81"/>
      <c r="D8" s="81"/>
      <c r="E8" s="81"/>
      <c r="F8" s="81"/>
      <c r="G8" s="81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 x14ac:dyDescent="0.25">
      <c r="A9" s="74" t="s">
        <v>41</v>
      </c>
      <c r="B9" s="81"/>
      <c r="C9" s="81"/>
      <c r="D9" s="81"/>
      <c r="E9" s="81"/>
      <c r="F9" s="81"/>
      <c r="G9" s="81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 x14ac:dyDescent="0.25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 x14ac:dyDescent="0.25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 x14ac:dyDescent="0.25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 x14ac:dyDescent="0.25">
      <c r="A13" s="93" t="s">
        <v>47</v>
      </c>
      <c r="B13" s="94"/>
      <c r="C13" s="94"/>
      <c r="D13" s="94"/>
      <c r="E13" s="94"/>
      <c r="F13" s="94"/>
      <c r="G13" s="94"/>
      <c r="H13" s="50" t="s">
        <v>39</v>
      </c>
      <c r="I13" s="51" t="s">
        <v>178</v>
      </c>
      <c r="J13" s="51" t="s">
        <v>179</v>
      </c>
      <c r="K13" s="64">
        <f>K14+K18+K22++K26+K30+K34+K38</f>
        <v>40066.1</v>
      </c>
      <c r="L13" s="64">
        <f>L14+L18+L22++L26+L30+L34+L38</f>
        <v>38734.999999999993</v>
      </c>
      <c r="M13" s="52">
        <f t="shared" ref="M13:M15" si="0">SUM(L13/K13*100)</f>
        <v>96.677740034592816</v>
      </c>
      <c r="N13" s="59"/>
    </row>
    <row r="14" spans="1:14" s="6" customFormat="1" ht="29.25" customHeight="1" x14ac:dyDescent="0.25">
      <c r="A14" s="93" t="s">
        <v>170</v>
      </c>
      <c r="B14" s="98"/>
      <c r="C14" s="98"/>
      <c r="D14" s="98"/>
      <c r="E14" s="98"/>
      <c r="F14" s="98"/>
      <c r="G14" s="98"/>
      <c r="H14" s="63" t="s">
        <v>40</v>
      </c>
      <c r="I14" s="51" t="s">
        <v>178</v>
      </c>
      <c r="J14" s="51" t="s">
        <v>179</v>
      </c>
      <c r="K14" s="64">
        <f>K15+K17</f>
        <v>6466.4</v>
      </c>
      <c r="L14" s="64">
        <f>L15+L17</f>
        <v>6466.4</v>
      </c>
      <c r="M14" s="52">
        <f t="shared" si="0"/>
        <v>100</v>
      </c>
      <c r="N14" s="33"/>
    </row>
    <row r="15" spans="1:14" s="6" customFormat="1" ht="56.25" customHeight="1" x14ac:dyDescent="0.25">
      <c r="A15" s="95" t="s">
        <v>185</v>
      </c>
      <c r="B15" s="37" t="s">
        <v>192</v>
      </c>
      <c r="C15" s="67">
        <v>100</v>
      </c>
      <c r="D15" s="53" t="s">
        <v>199</v>
      </c>
      <c r="E15" s="53" t="s">
        <v>199</v>
      </c>
      <c r="F15" s="54" t="s">
        <v>183</v>
      </c>
      <c r="G15" s="54" t="s">
        <v>200</v>
      </c>
      <c r="H15" s="40" t="s">
        <v>44</v>
      </c>
      <c r="I15" s="55" t="s">
        <v>178</v>
      </c>
      <c r="J15" s="55" t="s">
        <v>179</v>
      </c>
      <c r="K15" s="65">
        <v>6466.4</v>
      </c>
      <c r="L15" s="65">
        <v>6466.4</v>
      </c>
      <c r="M15" s="39">
        <f t="shared" si="0"/>
        <v>100</v>
      </c>
      <c r="N15" s="28"/>
    </row>
    <row r="16" spans="1:14" s="6" customFormat="1" ht="15" customHeight="1" x14ac:dyDescent="0.25">
      <c r="A16" s="96"/>
      <c r="B16" s="37"/>
      <c r="C16" s="57"/>
      <c r="D16" s="53"/>
      <c r="E16" s="53"/>
      <c r="F16" s="56"/>
      <c r="G16" s="54"/>
      <c r="H16" s="58" t="s">
        <v>171</v>
      </c>
      <c r="I16" s="55"/>
      <c r="J16" s="55"/>
      <c r="K16" s="65"/>
      <c r="L16" s="65"/>
      <c r="M16" s="38"/>
      <c r="N16" s="28"/>
    </row>
    <row r="17" spans="1:14" s="6" customFormat="1" ht="12" customHeight="1" x14ac:dyDescent="0.25">
      <c r="A17" s="97"/>
      <c r="B17" s="54"/>
      <c r="C17" s="57"/>
      <c r="D17" s="53"/>
      <c r="E17" s="53"/>
      <c r="F17" s="56"/>
      <c r="G17" s="54"/>
      <c r="H17" s="40" t="s">
        <v>45</v>
      </c>
      <c r="I17" s="55"/>
      <c r="J17" s="55"/>
      <c r="K17" s="65"/>
      <c r="L17" s="65"/>
      <c r="M17" s="38"/>
      <c r="N17" s="28"/>
    </row>
    <row r="18" spans="1:14" s="6" customFormat="1" ht="30.75" customHeight="1" x14ac:dyDescent="0.25">
      <c r="A18" s="93" t="s">
        <v>172</v>
      </c>
      <c r="B18" s="98"/>
      <c r="C18" s="98"/>
      <c r="D18" s="98"/>
      <c r="E18" s="98"/>
      <c r="F18" s="98"/>
      <c r="G18" s="98"/>
      <c r="H18" s="63" t="s">
        <v>40</v>
      </c>
      <c r="I18" s="51" t="s">
        <v>178</v>
      </c>
      <c r="J18" s="51" t="s">
        <v>179</v>
      </c>
      <c r="K18" s="64">
        <f>K19+K21</f>
        <v>4075</v>
      </c>
      <c r="L18" s="64">
        <f>L19+L21</f>
        <v>2978.6</v>
      </c>
      <c r="M18" s="52">
        <f t="shared" ref="M18:M19" si="1">SUM(L18/K18*100)</f>
        <v>73.094478527607365</v>
      </c>
      <c r="N18" s="33"/>
    </row>
    <row r="19" spans="1:14" s="6" customFormat="1" ht="59.25" customHeight="1" x14ac:dyDescent="0.25">
      <c r="A19" s="95" t="s">
        <v>186</v>
      </c>
      <c r="B19" s="37" t="s">
        <v>193</v>
      </c>
      <c r="C19" s="67">
        <v>100</v>
      </c>
      <c r="D19" s="53" t="s">
        <v>199</v>
      </c>
      <c r="E19" s="53" t="s">
        <v>199</v>
      </c>
      <c r="F19" s="54" t="s">
        <v>183</v>
      </c>
      <c r="G19" s="54" t="s">
        <v>200</v>
      </c>
      <c r="H19" s="40" t="s">
        <v>44</v>
      </c>
      <c r="I19" s="55" t="s">
        <v>178</v>
      </c>
      <c r="J19" s="55" t="s">
        <v>179</v>
      </c>
      <c r="K19" s="65">
        <v>4075</v>
      </c>
      <c r="L19" s="65">
        <v>2978.6</v>
      </c>
      <c r="M19" s="39">
        <f t="shared" si="1"/>
        <v>73.094478527607365</v>
      </c>
      <c r="N19" s="66"/>
    </row>
    <row r="20" spans="1:14" s="6" customFormat="1" ht="12" customHeight="1" x14ac:dyDescent="0.25">
      <c r="A20" s="96"/>
      <c r="B20" s="54"/>
      <c r="C20" s="57"/>
      <c r="D20" s="53"/>
      <c r="E20" s="53"/>
      <c r="F20" s="56"/>
      <c r="G20" s="54"/>
      <c r="H20" s="58" t="s">
        <v>171</v>
      </c>
      <c r="I20" s="55"/>
      <c r="J20" s="55"/>
      <c r="K20" s="65"/>
      <c r="L20" s="65"/>
      <c r="M20" s="38"/>
      <c r="N20" s="28"/>
    </row>
    <row r="21" spans="1:14" s="6" customFormat="1" ht="12" customHeight="1" x14ac:dyDescent="0.25">
      <c r="A21" s="97"/>
      <c r="B21" s="54"/>
      <c r="C21" s="57"/>
      <c r="D21" s="53"/>
      <c r="E21" s="53"/>
      <c r="F21" s="56"/>
      <c r="G21" s="54"/>
      <c r="H21" s="40" t="s">
        <v>45</v>
      </c>
      <c r="I21" s="55"/>
      <c r="J21" s="55"/>
      <c r="K21" s="65"/>
      <c r="L21" s="65"/>
      <c r="M21" s="38"/>
      <c r="N21" s="28"/>
    </row>
    <row r="22" spans="1:14" s="6" customFormat="1" ht="28.5" customHeight="1" x14ac:dyDescent="0.25">
      <c r="A22" s="93" t="s">
        <v>173</v>
      </c>
      <c r="B22" s="98"/>
      <c r="C22" s="98"/>
      <c r="D22" s="98"/>
      <c r="E22" s="98"/>
      <c r="F22" s="98"/>
      <c r="G22" s="98"/>
      <c r="H22" s="62" t="s">
        <v>40</v>
      </c>
      <c r="I22" s="51" t="s">
        <v>178</v>
      </c>
      <c r="J22" s="51" t="s">
        <v>179</v>
      </c>
      <c r="K22" s="64">
        <f>K23+K25</f>
        <v>12235.4</v>
      </c>
      <c r="L22" s="64">
        <f>L23+L25</f>
        <v>12235.4</v>
      </c>
      <c r="M22" s="52">
        <f t="shared" ref="M22:M23" si="2">SUM(L22/K22*100)</f>
        <v>100</v>
      </c>
      <c r="N22" s="33"/>
    </row>
    <row r="23" spans="1:14" s="6" customFormat="1" ht="57" customHeight="1" x14ac:dyDescent="0.25">
      <c r="A23" s="95" t="s">
        <v>187</v>
      </c>
      <c r="B23" s="37" t="s">
        <v>194</v>
      </c>
      <c r="C23" s="67">
        <v>100</v>
      </c>
      <c r="D23" s="53" t="s">
        <v>199</v>
      </c>
      <c r="E23" s="53" t="s">
        <v>199</v>
      </c>
      <c r="F23" s="54" t="s">
        <v>183</v>
      </c>
      <c r="G23" s="54" t="s">
        <v>200</v>
      </c>
      <c r="H23" s="40" t="s">
        <v>44</v>
      </c>
      <c r="I23" s="55" t="s">
        <v>178</v>
      </c>
      <c r="J23" s="55" t="s">
        <v>179</v>
      </c>
      <c r="K23" s="65">
        <v>12235.4</v>
      </c>
      <c r="L23" s="65">
        <v>12235.4</v>
      </c>
      <c r="M23" s="39">
        <f t="shared" si="2"/>
        <v>100</v>
      </c>
      <c r="N23" s="28"/>
    </row>
    <row r="24" spans="1:14" s="6" customFormat="1" ht="12" customHeight="1" x14ac:dyDescent="0.25">
      <c r="A24" s="96"/>
      <c r="B24" s="54"/>
      <c r="C24" s="57"/>
      <c r="D24" s="53"/>
      <c r="E24" s="53"/>
      <c r="F24" s="56"/>
      <c r="G24" s="54"/>
      <c r="H24" s="58" t="s">
        <v>171</v>
      </c>
      <c r="I24" s="55"/>
      <c r="J24" s="55"/>
      <c r="K24" s="65"/>
      <c r="L24" s="65"/>
      <c r="M24" s="38"/>
      <c r="N24" s="28"/>
    </row>
    <row r="25" spans="1:14" s="6" customFormat="1" ht="12" customHeight="1" x14ac:dyDescent="0.25">
      <c r="A25" s="97"/>
      <c r="B25" s="54"/>
      <c r="C25" s="57"/>
      <c r="D25" s="53"/>
      <c r="E25" s="53"/>
      <c r="F25" s="56"/>
      <c r="G25" s="54"/>
      <c r="H25" s="40" t="s">
        <v>45</v>
      </c>
      <c r="I25" s="55"/>
      <c r="J25" s="55"/>
      <c r="K25" s="65"/>
      <c r="L25" s="65"/>
      <c r="M25" s="38"/>
      <c r="N25" s="28"/>
    </row>
    <row r="26" spans="1:14" s="6" customFormat="1" ht="36.75" customHeight="1" x14ac:dyDescent="0.25">
      <c r="A26" s="93" t="s">
        <v>174</v>
      </c>
      <c r="B26" s="94"/>
      <c r="C26" s="94"/>
      <c r="D26" s="94"/>
      <c r="E26" s="94"/>
      <c r="F26" s="94"/>
      <c r="G26" s="94"/>
      <c r="H26" s="63" t="s">
        <v>40</v>
      </c>
      <c r="I26" s="51" t="s">
        <v>178</v>
      </c>
      <c r="J26" s="51" t="s">
        <v>179</v>
      </c>
      <c r="K26" s="64">
        <f>K27+K29</f>
        <v>4750.6000000000004</v>
      </c>
      <c r="L26" s="64">
        <f>L27+L29</f>
        <v>4750.6000000000004</v>
      </c>
      <c r="M26" s="52">
        <f t="shared" ref="M26:M27" si="3">SUM(L26/K26*100)</f>
        <v>100</v>
      </c>
      <c r="N26" s="43"/>
    </row>
    <row r="27" spans="1:14" s="70" customFormat="1" ht="57" customHeight="1" x14ac:dyDescent="0.25">
      <c r="A27" s="95" t="s">
        <v>188</v>
      </c>
      <c r="B27" s="37" t="s">
        <v>195</v>
      </c>
      <c r="C27" s="67">
        <v>100</v>
      </c>
      <c r="D27" s="53" t="s">
        <v>199</v>
      </c>
      <c r="E27" s="53" t="s">
        <v>199</v>
      </c>
      <c r="F27" s="54" t="s">
        <v>183</v>
      </c>
      <c r="G27" s="54" t="s">
        <v>200</v>
      </c>
      <c r="H27" s="40" t="s">
        <v>44</v>
      </c>
      <c r="I27" s="55" t="s">
        <v>178</v>
      </c>
      <c r="J27" s="55" t="s">
        <v>179</v>
      </c>
      <c r="K27" s="65">
        <v>4750.6000000000004</v>
      </c>
      <c r="L27" s="65">
        <v>4750.6000000000004</v>
      </c>
      <c r="M27" s="39">
        <f t="shared" si="3"/>
        <v>100</v>
      </c>
      <c r="N27" s="69"/>
    </row>
    <row r="28" spans="1:14" s="70" customFormat="1" ht="12" customHeight="1" x14ac:dyDescent="0.25">
      <c r="A28" s="96"/>
      <c r="B28" s="54"/>
      <c r="C28" s="57"/>
      <c r="D28" s="53"/>
      <c r="E28" s="53"/>
      <c r="F28" s="56"/>
      <c r="G28" s="54"/>
      <c r="H28" s="58" t="s">
        <v>171</v>
      </c>
      <c r="I28" s="55"/>
      <c r="J28" s="55"/>
      <c r="K28" s="65"/>
      <c r="L28" s="65"/>
      <c r="M28" s="38"/>
      <c r="N28" s="69"/>
    </row>
    <row r="29" spans="1:14" s="70" customFormat="1" ht="12" customHeight="1" x14ac:dyDescent="0.25">
      <c r="A29" s="97"/>
      <c r="B29" s="37"/>
      <c r="C29" s="57"/>
      <c r="D29" s="53"/>
      <c r="E29" s="53"/>
      <c r="F29" s="56"/>
      <c r="G29" s="54"/>
      <c r="H29" s="40" t="s">
        <v>45</v>
      </c>
      <c r="I29" s="55"/>
      <c r="J29" s="55"/>
      <c r="K29" s="65"/>
      <c r="L29" s="65"/>
      <c r="M29" s="38"/>
      <c r="N29" s="69"/>
    </row>
    <row r="30" spans="1:14" s="70" customFormat="1" ht="30.75" customHeight="1" x14ac:dyDescent="0.25">
      <c r="A30" s="93" t="s">
        <v>175</v>
      </c>
      <c r="B30" s="94"/>
      <c r="C30" s="94"/>
      <c r="D30" s="94"/>
      <c r="E30" s="94"/>
      <c r="F30" s="94"/>
      <c r="G30" s="94"/>
      <c r="H30" s="68" t="s">
        <v>40</v>
      </c>
      <c r="I30" s="51" t="s">
        <v>178</v>
      </c>
      <c r="J30" s="51" t="s">
        <v>179</v>
      </c>
      <c r="K30" s="64">
        <f>K31+K33</f>
        <v>6735.6</v>
      </c>
      <c r="L30" s="64">
        <f>L31+L33</f>
        <v>6717.7</v>
      </c>
      <c r="M30" s="52">
        <f t="shared" ref="M30:M31" si="4">SUM(L30/K30*100)</f>
        <v>99.73424787695231</v>
      </c>
      <c r="N30" s="59"/>
    </row>
    <row r="31" spans="1:14" s="70" customFormat="1" ht="59.25" customHeight="1" x14ac:dyDescent="0.25">
      <c r="A31" s="95" t="s">
        <v>189</v>
      </c>
      <c r="B31" s="37" t="s">
        <v>196</v>
      </c>
      <c r="C31" s="67">
        <v>100</v>
      </c>
      <c r="D31" s="53" t="s">
        <v>199</v>
      </c>
      <c r="E31" s="53" t="s">
        <v>199</v>
      </c>
      <c r="F31" s="54" t="s">
        <v>183</v>
      </c>
      <c r="G31" s="54" t="s">
        <v>200</v>
      </c>
      <c r="H31" s="40" t="s">
        <v>44</v>
      </c>
      <c r="I31" s="55" t="s">
        <v>178</v>
      </c>
      <c r="J31" s="55" t="s">
        <v>179</v>
      </c>
      <c r="K31" s="65">
        <v>6735.6</v>
      </c>
      <c r="L31" s="65">
        <v>6717.7</v>
      </c>
      <c r="M31" s="39">
        <f t="shared" si="4"/>
        <v>99.73424787695231</v>
      </c>
      <c r="N31" s="69"/>
    </row>
    <row r="32" spans="1:14" s="70" customFormat="1" ht="12" customHeight="1" x14ac:dyDescent="0.25">
      <c r="A32" s="96"/>
      <c r="B32" s="54"/>
      <c r="C32" s="57"/>
      <c r="D32" s="53"/>
      <c r="E32" s="53"/>
      <c r="F32" s="56"/>
      <c r="G32" s="54"/>
      <c r="H32" s="57"/>
      <c r="I32" s="55"/>
      <c r="J32" s="55"/>
      <c r="K32" s="65"/>
      <c r="L32" s="65"/>
      <c r="M32" s="38"/>
      <c r="N32" s="69"/>
    </row>
    <row r="33" spans="1:14" s="70" customFormat="1" ht="12" customHeight="1" x14ac:dyDescent="0.25">
      <c r="A33" s="97"/>
      <c r="B33" s="54"/>
      <c r="C33" s="57"/>
      <c r="D33" s="53"/>
      <c r="E33" s="53"/>
      <c r="F33" s="56"/>
      <c r="G33" s="54"/>
      <c r="H33" s="40" t="s">
        <v>45</v>
      </c>
      <c r="I33" s="55"/>
      <c r="J33" s="55"/>
      <c r="K33" s="65"/>
      <c r="L33" s="65"/>
      <c r="M33" s="38"/>
      <c r="N33" s="69"/>
    </row>
    <row r="34" spans="1:14" s="6" customFormat="1" ht="42.75" customHeight="1" x14ac:dyDescent="0.25">
      <c r="A34" s="93" t="s">
        <v>182</v>
      </c>
      <c r="B34" s="94"/>
      <c r="C34" s="94"/>
      <c r="D34" s="94"/>
      <c r="E34" s="94"/>
      <c r="F34" s="94"/>
      <c r="G34" s="94"/>
      <c r="H34" s="60" t="s">
        <v>40</v>
      </c>
      <c r="I34" s="51" t="s">
        <v>178</v>
      </c>
      <c r="J34" s="51" t="s">
        <v>179</v>
      </c>
      <c r="K34" s="64">
        <f>K35+K37</f>
        <v>3634.7</v>
      </c>
      <c r="L34" s="64">
        <f>L35+L37</f>
        <v>3634.7</v>
      </c>
      <c r="M34" s="52">
        <f t="shared" ref="M34:M35" si="5">SUM(L34/K34*100)</f>
        <v>100</v>
      </c>
      <c r="N34" s="43"/>
    </row>
    <row r="35" spans="1:14" s="6" customFormat="1" ht="60.75" customHeight="1" x14ac:dyDescent="0.25">
      <c r="A35" s="95" t="s">
        <v>190</v>
      </c>
      <c r="B35" s="37" t="s">
        <v>197</v>
      </c>
      <c r="C35" s="67">
        <v>100</v>
      </c>
      <c r="D35" s="53" t="s">
        <v>199</v>
      </c>
      <c r="E35" s="53" t="s">
        <v>199</v>
      </c>
      <c r="F35" s="54" t="s">
        <v>183</v>
      </c>
      <c r="G35" s="54" t="s">
        <v>200</v>
      </c>
      <c r="H35" s="40" t="s">
        <v>177</v>
      </c>
      <c r="I35" s="55" t="s">
        <v>178</v>
      </c>
      <c r="J35" s="55" t="s">
        <v>179</v>
      </c>
      <c r="K35" s="65">
        <v>3634.7</v>
      </c>
      <c r="L35" s="65">
        <v>3634.7</v>
      </c>
      <c r="M35" s="39">
        <f t="shared" si="5"/>
        <v>100</v>
      </c>
      <c r="N35" s="28"/>
    </row>
    <row r="36" spans="1:14" s="6" customFormat="1" ht="12" customHeight="1" x14ac:dyDescent="0.25">
      <c r="A36" s="96"/>
      <c r="B36" s="40"/>
      <c r="C36" s="57"/>
      <c r="D36" s="53"/>
      <c r="E36" s="53"/>
      <c r="F36" s="56"/>
      <c r="G36" s="54"/>
      <c r="H36" s="58" t="s">
        <v>171</v>
      </c>
      <c r="I36" s="55"/>
      <c r="J36" s="55"/>
      <c r="K36" s="65"/>
      <c r="L36" s="65"/>
      <c r="M36" s="38"/>
      <c r="N36" s="28"/>
    </row>
    <row r="37" spans="1:14" s="6" customFormat="1" ht="12" customHeight="1" x14ac:dyDescent="0.25">
      <c r="A37" s="97"/>
      <c r="B37" s="54"/>
      <c r="C37" s="57"/>
      <c r="D37" s="53"/>
      <c r="E37" s="53"/>
      <c r="F37" s="56"/>
      <c r="G37" s="54"/>
      <c r="H37" s="40" t="s">
        <v>45</v>
      </c>
      <c r="I37" s="55"/>
      <c r="J37" s="55"/>
      <c r="K37" s="65"/>
      <c r="L37" s="65"/>
      <c r="M37" s="38"/>
      <c r="N37" s="28"/>
    </row>
    <row r="38" spans="1:14" s="6" customFormat="1" ht="29.25" customHeight="1" x14ac:dyDescent="0.25">
      <c r="A38" s="93" t="s">
        <v>176</v>
      </c>
      <c r="B38" s="94"/>
      <c r="C38" s="94"/>
      <c r="D38" s="94"/>
      <c r="E38" s="94"/>
      <c r="F38" s="94"/>
      <c r="G38" s="94"/>
      <c r="H38" s="61" t="s">
        <v>40</v>
      </c>
      <c r="I38" s="51" t="s">
        <v>178</v>
      </c>
      <c r="J38" s="51" t="s">
        <v>179</v>
      </c>
      <c r="K38" s="64">
        <f>K39+K41</f>
        <v>2168.4</v>
      </c>
      <c r="L38" s="64">
        <f>L39+L41</f>
        <v>1951.6</v>
      </c>
      <c r="M38" s="52">
        <f t="shared" ref="M38:M39" si="6">SUM(L38/K38*100)</f>
        <v>90.001844678103666</v>
      </c>
      <c r="N38" s="33"/>
    </row>
    <row r="39" spans="1:14" s="70" customFormat="1" ht="59.25" customHeight="1" x14ac:dyDescent="0.25">
      <c r="A39" s="95" t="s">
        <v>191</v>
      </c>
      <c r="B39" s="37" t="s">
        <v>198</v>
      </c>
      <c r="C39" s="67">
        <v>100</v>
      </c>
      <c r="D39" s="53" t="s">
        <v>199</v>
      </c>
      <c r="E39" s="53" t="s">
        <v>199</v>
      </c>
      <c r="F39" s="54" t="s">
        <v>183</v>
      </c>
      <c r="G39" s="54" t="s">
        <v>200</v>
      </c>
      <c r="H39" s="40" t="s">
        <v>44</v>
      </c>
      <c r="I39" s="55" t="s">
        <v>178</v>
      </c>
      <c r="J39" s="55" t="s">
        <v>179</v>
      </c>
      <c r="K39" s="65">
        <v>2168.4</v>
      </c>
      <c r="L39" s="65">
        <v>1951.6</v>
      </c>
      <c r="M39" s="39">
        <f t="shared" si="6"/>
        <v>90.001844678103666</v>
      </c>
      <c r="N39" s="69"/>
    </row>
    <row r="40" spans="1:14" s="6" customFormat="1" ht="12" customHeight="1" x14ac:dyDescent="0.25">
      <c r="A40" s="96"/>
      <c r="B40" s="54"/>
      <c r="C40" s="57"/>
      <c r="D40" s="53"/>
      <c r="E40" s="53"/>
      <c r="F40" s="56"/>
      <c r="G40" s="54"/>
      <c r="H40" s="58" t="s">
        <v>171</v>
      </c>
      <c r="I40" s="55"/>
      <c r="J40" s="55"/>
      <c r="K40" s="65"/>
      <c r="L40" s="65"/>
      <c r="M40" s="38"/>
      <c r="N40" s="28"/>
    </row>
    <row r="41" spans="1:14" s="6" customFormat="1" ht="12" customHeight="1" x14ac:dyDescent="0.25">
      <c r="A41" s="97"/>
      <c r="B41" s="54"/>
      <c r="C41" s="57"/>
      <c r="D41" s="53"/>
      <c r="E41" s="53"/>
      <c r="F41" s="56"/>
      <c r="G41" s="54"/>
      <c r="H41" s="40" t="s">
        <v>45</v>
      </c>
      <c r="I41" s="55"/>
      <c r="J41" s="55"/>
      <c r="K41" s="65"/>
      <c r="L41" s="65"/>
      <c r="M41" s="38"/>
      <c r="N41" s="28"/>
    </row>
    <row r="42" spans="1:14" s="6" customFormat="1" x14ac:dyDescent="0.25">
      <c r="A42" s="74" t="s">
        <v>139</v>
      </c>
      <c r="B42" s="81"/>
      <c r="C42" s="81"/>
      <c r="D42" s="81"/>
      <c r="E42" s="81"/>
      <c r="F42" s="81"/>
      <c r="G42" s="81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 x14ac:dyDescent="0.25">
      <c r="A43" s="74" t="s">
        <v>46</v>
      </c>
      <c r="B43" s="81"/>
      <c r="C43" s="81"/>
      <c r="D43" s="81"/>
      <c r="E43" s="81"/>
      <c r="F43" s="81"/>
      <c r="G43" s="81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 x14ac:dyDescent="0.25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 x14ac:dyDescent="0.25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 x14ac:dyDescent="0.25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 x14ac:dyDescent="0.25">
      <c r="A47" s="74" t="s">
        <v>140</v>
      </c>
      <c r="B47" s="81"/>
      <c r="C47" s="81"/>
      <c r="D47" s="81"/>
      <c r="E47" s="81"/>
      <c r="F47" s="81"/>
      <c r="G47" s="81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 x14ac:dyDescent="0.25">
      <c r="A48" s="74" t="s">
        <v>46</v>
      </c>
      <c r="B48" s="81"/>
      <c r="C48" s="81"/>
      <c r="D48" s="81"/>
      <c r="E48" s="81"/>
      <c r="F48" s="81"/>
      <c r="G48" s="81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 x14ac:dyDescent="0.25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 x14ac:dyDescent="0.25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 x14ac:dyDescent="0.25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 x14ac:dyDescent="0.25">
      <c r="A52" s="74" t="s">
        <v>52</v>
      </c>
      <c r="B52" s="81"/>
      <c r="C52" s="81"/>
      <c r="D52" s="81"/>
      <c r="E52" s="81"/>
      <c r="F52" s="81"/>
      <c r="G52" s="81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 x14ac:dyDescent="0.25">
      <c r="A53" s="74" t="s">
        <v>46</v>
      </c>
      <c r="B53" s="81"/>
      <c r="C53" s="81"/>
      <c r="D53" s="81"/>
      <c r="E53" s="81"/>
      <c r="F53" s="81"/>
      <c r="G53" s="81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 x14ac:dyDescent="0.25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 x14ac:dyDescent="0.25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 x14ac:dyDescent="0.25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 x14ac:dyDescent="0.25">
      <c r="A57" s="74" t="s">
        <v>141</v>
      </c>
      <c r="B57" s="81"/>
      <c r="C57" s="81"/>
      <c r="D57" s="81"/>
      <c r="E57" s="81"/>
      <c r="F57" s="81"/>
      <c r="G57" s="81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 x14ac:dyDescent="0.25">
      <c r="A58" s="74" t="s">
        <v>46</v>
      </c>
      <c r="B58" s="81"/>
      <c r="C58" s="81"/>
      <c r="D58" s="81"/>
      <c r="E58" s="81"/>
      <c r="F58" s="81"/>
      <c r="G58" s="81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 x14ac:dyDescent="0.25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 x14ac:dyDescent="0.25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 x14ac:dyDescent="0.25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 x14ac:dyDescent="0.25">
      <c r="A62" s="74" t="s">
        <v>53</v>
      </c>
      <c r="B62" s="81"/>
      <c r="C62" s="81"/>
      <c r="D62" s="81"/>
      <c r="E62" s="81"/>
      <c r="F62" s="81"/>
      <c r="G62" s="81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 x14ac:dyDescent="0.25">
      <c r="A63" s="74" t="s">
        <v>46</v>
      </c>
      <c r="B63" s="81"/>
      <c r="C63" s="81"/>
      <c r="D63" s="81"/>
      <c r="E63" s="81"/>
      <c r="F63" s="81"/>
      <c r="G63" s="81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 x14ac:dyDescent="0.25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 x14ac:dyDescent="0.25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 x14ac:dyDescent="0.25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13:G13"/>
    <mergeCell ref="A19:A21"/>
    <mergeCell ref="A43:G43"/>
    <mergeCell ref="A42:G42"/>
    <mergeCell ref="A52:G52"/>
    <mergeCell ref="N4:N6"/>
    <mergeCell ref="M5:M6"/>
    <mergeCell ref="I4:M4"/>
    <mergeCell ref="H4:H6"/>
    <mergeCell ref="K5:L5"/>
    <mergeCell ref="I5:J5"/>
    <mergeCell ref="A9:G9"/>
    <mergeCell ref="D5:D6"/>
    <mergeCell ref="E5:E6"/>
    <mergeCell ref="F4:F6"/>
    <mergeCell ref="G4:G6"/>
    <mergeCell ref="B4:B6"/>
    <mergeCell ref="D4:E4"/>
  </mergeCells>
  <pageMargins left="0.59055118110236227" right="0" top="0.62992125984251968" bottom="0" header="0.19685039370078741" footer="0.19685039370078741"/>
  <pageSetup paperSize="9" scale="87" fitToHeight="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22"/>
  <sheetViews>
    <sheetView view="pageBreakPreview" zoomScaleNormal="100" workbookViewId="0">
      <selection activeCell="A19" sqref="A19:XFD19"/>
    </sheetView>
  </sheetViews>
  <sheetFormatPr defaultColWidth="0.88671875" defaultRowHeight="12" x14ac:dyDescent="0.25"/>
  <cols>
    <col min="1" max="16384" width="0.88671875" style="1"/>
  </cols>
  <sheetData>
    <row r="1" spans="2:167" ht="26.25" customHeight="1" x14ac:dyDescent="0.25">
      <c r="B1" s="101" t="s">
        <v>54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</row>
    <row r="2" spans="2:167" ht="27" customHeight="1" x14ac:dyDescent="0.25">
      <c r="B2" s="84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</row>
    <row r="3" spans="2:167" ht="27" customHeight="1" x14ac:dyDescent="0.25">
      <c r="B3" s="84" t="s">
        <v>56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</row>
    <row r="4" spans="2:167" s="10" customFormat="1" ht="39" customHeight="1" x14ac:dyDescent="0.25">
      <c r="B4" s="84" t="s">
        <v>57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2:167" ht="13.5" customHeight="1" x14ac:dyDescent="0.25">
      <c r="B5" s="102" t="s">
        <v>142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 x14ac:dyDescent="0.25">
      <c r="B6" s="102" t="s">
        <v>143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 x14ac:dyDescent="0.25">
      <c r="B7" s="102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 x14ac:dyDescent="0.25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 x14ac:dyDescent="0.25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 x14ac:dyDescent="0.25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 x14ac:dyDescent="0.25">
      <c r="B11" s="84" t="s">
        <v>61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</row>
    <row r="12" spans="2:167" s="10" customFormat="1" ht="27" customHeight="1" x14ac:dyDescent="0.25">
      <c r="B12" s="84" t="s">
        <v>62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</row>
    <row r="13" spans="2:167" ht="51" customHeight="1" x14ac:dyDescent="0.25">
      <c r="B13" s="84" t="s">
        <v>63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</row>
    <row r="14" spans="2:167" ht="51" customHeight="1" x14ac:dyDescent="0.25">
      <c r="B14" s="84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</row>
    <row r="15" spans="2:167" ht="39" customHeight="1" x14ac:dyDescent="0.25">
      <c r="B15" s="84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</row>
    <row r="16" spans="2:167" ht="27" customHeight="1" x14ac:dyDescent="0.25">
      <c r="B16" s="84" t="s">
        <v>72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</row>
    <row r="17" spans="2:167" ht="27" customHeight="1" x14ac:dyDescent="0.25">
      <c r="B17" s="84" t="s">
        <v>73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</row>
    <row r="18" spans="2:167" s="10" customFormat="1" ht="14.4" x14ac:dyDescent="0.25">
      <c r="B18" s="9" t="s">
        <v>66</v>
      </c>
    </row>
    <row r="19" spans="2:167" s="10" customFormat="1" ht="14.4" x14ac:dyDescent="0.25">
      <c r="B19" s="9" t="s">
        <v>67</v>
      </c>
    </row>
    <row r="20" spans="2:167" ht="26.25" customHeight="1" x14ac:dyDescent="0.25">
      <c r="B20" s="84" t="s">
        <v>68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</row>
    <row r="21" spans="2:167" ht="27" customHeight="1" x14ac:dyDescent="0.25">
      <c r="B21" s="84" t="s">
        <v>69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</row>
    <row r="22" spans="2:167" ht="3" customHeight="1" x14ac:dyDescent="0.25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Н.М.Маркова</cp:lastModifiedBy>
  <cp:lastPrinted>2021-01-14T11:15:43Z</cp:lastPrinted>
  <dcterms:created xsi:type="dcterms:W3CDTF">2011-01-28T08:18:11Z</dcterms:created>
  <dcterms:modified xsi:type="dcterms:W3CDTF">2021-01-14T11:31:22Z</dcterms:modified>
</cp:coreProperties>
</file>