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L38" i="8"/>
  <c r="K38"/>
  <c r="L34"/>
  <c r="K34"/>
  <c r="L30"/>
  <c r="K30"/>
  <c r="L26"/>
  <c r="K26"/>
  <c r="L22"/>
  <c r="K22"/>
  <c r="L18"/>
  <c r="K18"/>
  <c r="L14"/>
  <c r="K14"/>
  <c r="I29" i="5"/>
  <c r="H29"/>
  <c r="G29"/>
  <c r="J29" l="1"/>
  <c r="M23" i="8" l="1"/>
  <c r="M19"/>
  <c r="M15"/>
  <c r="M39"/>
  <c r="M35"/>
  <c r="M31"/>
  <c r="M27"/>
  <c r="J23" i="5"/>
  <c r="J24"/>
  <c r="J25"/>
  <c r="J26"/>
  <c r="J27"/>
  <c r="J28"/>
  <c r="J22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<sst xmlns="http://schemas.openxmlformats.org/spreadsheetml/2006/main" count="316" uniqueCount="202">
  <si>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</si>
  <si>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</si>
  <si>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</si>
  <si>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</si>
  <si>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</si>
  <si>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</si>
  <si>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</si>
  <si>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</si>
  <si>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</si>
  <si>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</si>
  <si>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</si>
  <si>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</si>
  <si>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</si>
  <si>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</si>
  <si>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</si>
  <si>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</si>
  <si>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</si>
  <si>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</si>
  <si>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</si>
  <si>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</si>
  <si>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</si>
  <si>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</si>
  <si>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</si>
  <si>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</si>
  <si>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</si>
  <si>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</si>
  <si>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</si>
  <si>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</si>
  <si>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</si>
  <si>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</si>
  <si>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</si>
  <si>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</si>
  <si>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</si>
  <si>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</si>
  <si>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</si>
  <si>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</si>
  <si>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</si>
  <si>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</si>
  <si>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</si>
  <si>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</si>
  <si>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</si>
  <si>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</si>
  <si>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</si>
  <si>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</si>
  <si>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</si>
  <si>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</si>
  <si>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</si>
  <si>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</si>
  <si>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</si>
  <si>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</si>
  <si>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</si>
  <si>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</si>
  <si>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</si>
  <si>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</si>
  <si>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</si>
  <si>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</si>
  <si>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</si>
  <si>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</si>
  <si>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</si>
  <si>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</si>
  <si>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</si>
  <si>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</si>
  <si>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</si>
  <si>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</si>
  <si>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</si>
  <si>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</si>
  <si>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</si>
  <si>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</si>
  <si>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</si>
  <si>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</si>
  <si>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</si>
  <si>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</si>
  <si>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</si>
  <si>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</si>
  <si>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</si>
  <si>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</si>
  <si>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</si>
  <si>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</si>
  <si>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</si>
  <si>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</si>
  <si>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</si>
  <si>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</si>
  <si>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</si>
  <si>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</si>
  <si>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</si>
  <si>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</si>
  <si>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</si>
  <si>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</si>
  <si>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</si>
  <si>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</si>
  <si>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</si>
  <si>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</si>
  <si>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</si>
  <si>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</si>
  <si>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</si>
  <si>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</si>
  <si>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</si>
  <si>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</si>
  <si>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</si>
  <si>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</si>
  <si>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</si>
  <si>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</si>
  <si>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</si>
  <si>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</si>
  <si>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</si>
  <si>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</si>
  <si>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</si>
  <si>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</si>
  <si>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</si>
  <si>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</si>
  <si>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</si>
  <si>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</si>
  <si>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</si>
  <si>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</si>
  <si>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</si>
  <si>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</si>
  <si>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</si>
  <si>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</si>
  <si>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</si>
  <si>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</si>
  <si>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</si>
  <si>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</si>
  <si>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</si>
  <si>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</si>
  <si>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</si>
  <si>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</si>
  <si>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</si>
  <si>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</si>
  <si>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</si>
  <si>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</si>
  <si>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</si>
  <si>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</si>
  <si>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</si>
  <si>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</si>
  <si>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</si>
  <si>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</si>
  <si>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</si>
  <si>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</si>
  <si>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</si>
  <si>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</si>
  <si>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</si>
  <si>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</si>
  <si>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</si>
  <si>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</si>
  <si>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</si>
  <si>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</si>
  <si>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</si>
  <si>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</si>
  <si>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</si>
  <si>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</si>
  <si>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</si>
  <si>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</si>
  <si>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</si>
  <si>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</si>
  <si>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</si>
  <si>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</si>
  <si>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</si>
  <si>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</si>
  <si>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</si>
  <si>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</si>
  <si>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</si>
  <si>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</si>
  <si>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</si>
  <si>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</si>
  <si>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</si>
  <si>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</si>
  <si>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</si>
  <si>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</si>
  <si>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</si>
  <si>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</si>
  <si>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</si>
  <si>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</si>
  <si>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</si>
  <si>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</si>
  <si>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</si>
  <si>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</si>
  <si>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</si>
  <si>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</si>
  <si>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</si>
  <si>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</si>
  <si>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</si>
  <si>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</si>
  <si>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</si>
  <si>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</si>
  <si>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</si>
  <si>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</si>
  <si>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</si>
  <si>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</si>
  <si>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</si>
  <si>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</si>
  <si>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</si>
  <si>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>31.12.2021</t>
  </si>
  <si>
    <t>Соглашение №8 от 11.02.2021</t>
  </si>
  <si>
    <t>Соглашение №9 от 12.02.2021</t>
  </si>
  <si>
    <t>Соглашение №10 от 12.02.2021</t>
  </si>
  <si>
    <t>Соглашение №11 от 12.02.2021</t>
  </si>
  <si>
    <t>Соглашение №12 от 12.02.2021</t>
  </si>
  <si>
    <t>Соглашение №13 от 12.02.2021</t>
  </si>
  <si>
    <t>Соглашение №14 от 12.02.2021</t>
  </si>
  <si>
    <t xml:space="preserve">Муниципальная программа "Развитие социальной сферы Рабитицкого сельского поселения Волосовского муниципального района Ленинградской области" </t>
  </si>
  <si>
    <t>2021/ 3</t>
  </si>
  <si>
    <t>III/2021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</si>
</sst>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21" zoomScaleNormal="100" zoomScaleSheetLayoutView="90" workbookViewId="0">
      <selection activeCell="K28" sqref="K28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79"/>
      <c r="J1" s="79"/>
      <c r="K1" s="79"/>
    </row>
    <row r="2" spans="1:11" s="12" customFormat="1" ht="15">
      <c r="I2" s="79"/>
      <c r="J2" s="79"/>
      <c r="K2" s="79"/>
    </row>
    <row r="3" spans="1:11" s="12" customFormat="1" ht="15">
      <c r="I3" s="79"/>
      <c r="J3" s="79"/>
      <c r="K3" s="79"/>
    </row>
    <row r="4" spans="1:11" s="13" customFormat="1" ht="15.75">
      <c r="I4" s="79" t="s">
        <v>147</v>
      </c>
      <c r="J4" s="79"/>
      <c r="K4" s="79"/>
    </row>
    <row r="5" spans="1:11" s="13" customFormat="1" ht="15.75">
      <c r="H5" s="83" t="s">
        <v>146</v>
      </c>
      <c r="I5" s="83"/>
      <c r="J5" s="83"/>
      <c r="K5" s="83"/>
    </row>
    <row r="6" spans="1:11" s="13" customFormat="1" ht="15.75">
      <c r="I6" s="79" t="s">
        <v>145</v>
      </c>
      <c r="J6" s="79"/>
      <c r="K6" s="79"/>
    </row>
    <row r="7" spans="1:11" s="14" customFormat="1" ht="50.25" customHeight="1">
      <c r="A7" s="82" t="s">
        <v>89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3" customFormat="1" ht="15" customHeight="1">
      <c r="A8" s="80" t="s">
        <v>74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3" customFormat="1" ht="18.75" customHeight="1">
      <c r="A9" s="80" t="s">
        <v>181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s="4" customFormat="1" ht="21" customHeight="1">
      <c r="A10" s="76" t="s">
        <v>149</v>
      </c>
      <c r="B10" s="76" t="s">
        <v>80</v>
      </c>
      <c r="C10" s="86"/>
      <c r="D10" s="76" t="s">
        <v>81</v>
      </c>
      <c r="E10" s="76" t="s">
        <v>87</v>
      </c>
      <c r="F10" s="76" t="s">
        <v>148</v>
      </c>
      <c r="G10" s="84" t="s">
        <v>88</v>
      </c>
      <c r="H10" s="85"/>
      <c r="I10" s="85"/>
      <c r="J10" s="85"/>
      <c r="K10" s="76" t="s">
        <v>83</v>
      </c>
    </row>
    <row r="11" spans="1:11" s="4" customFormat="1" ht="64.5" customHeight="1">
      <c r="A11" s="78"/>
      <c r="B11" s="78"/>
      <c r="C11" s="87"/>
      <c r="D11" s="78"/>
      <c r="E11" s="78"/>
      <c r="F11" s="78"/>
      <c r="G11" s="27" t="s">
        <v>84</v>
      </c>
      <c r="H11" s="27" t="s">
        <v>85</v>
      </c>
      <c r="I11" s="27" t="s">
        <v>82</v>
      </c>
      <c r="J11" s="27" t="s">
        <v>86</v>
      </c>
      <c r="K11" s="78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6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77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77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8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6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77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77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77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77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77"/>
      <c r="B22" s="36"/>
      <c r="C22" s="42" t="s">
        <v>155</v>
      </c>
      <c r="D22" s="21" t="s">
        <v>156</v>
      </c>
      <c r="E22" s="37" t="s">
        <v>157</v>
      </c>
      <c r="F22" s="40" t="s">
        <v>200</v>
      </c>
      <c r="G22" s="37">
        <v>100</v>
      </c>
      <c r="H22" s="45">
        <v>100.01</v>
      </c>
      <c r="I22" s="45">
        <v>102</v>
      </c>
      <c r="J22" s="45">
        <f>I22-H22</f>
        <v>1.9899999999999949</v>
      </c>
      <c r="K22" s="22"/>
    </row>
    <row r="23" spans="1:11" s="6" customFormat="1" ht="37.5" customHeight="1">
      <c r="A23" s="77"/>
      <c r="B23" s="36"/>
      <c r="C23" s="42" t="s">
        <v>158</v>
      </c>
      <c r="D23" s="45" t="s">
        <v>156</v>
      </c>
      <c r="E23" s="37" t="s">
        <v>159</v>
      </c>
      <c r="F23" s="40" t="s">
        <v>200</v>
      </c>
      <c r="G23" s="37">
        <v>100</v>
      </c>
      <c r="H23" s="45">
        <v>100.98</v>
      </c>
      <c r="I23" s="46">
        <v>104.7</v>
      </c>
      <c r="J23" s="45">
        <f t="shared" ref="J23:J28" si="0">I23-H23</f>
        <v>3.7199999999999989</v>
      </c>
      <c r="K23" s="47"/>
    </row>
    <row r="24" spans="1:11" s="6" customFormat="1" ht="33" customHeight="1">
      <c r="A24" s="77"/>
      <c r="B24" s="36"/>
      <c r="C24" s="42" t="s">
        <v>160</v>
      </c>
      <c r="D24" s="21" t="s">
        <v>156</v>
      </c>
      <c r="E24" s="37" t="s">
        <v>161</v>
      </c>
      <c r="F24" s="40" t="s">
        <v>200</v>
      </c>
      <c r="G24" s="37">
        <v>100</v>
      </c>
      <c r="H24" s="45">
        <v>100.94</v>
      </c>
      <c r="I24" s="46">
        <v>102.9</v>
      </c>
      <c r="J24" s="45">
        <f t="shared" si="0"/>
        <v>1.960000000000008</v>
      </c>
      <c r="K24" s="22"/>
    </row>
    <row r="25" spans="1:11" s="6" customFormat="1" ht="33" customHeight="1">
      <c r="A25" s="77"/>
      <c r="B25" s="36"/>
      <c r="C25" s="42" t="s">
        <v>162</v>
      </c>
      <c r="D25" s="21" t="s">
        <v>156</v>
      </c>
      <c r="E25" s="37" t="s">
        <v>163</v>
      </c>
      <c r="F25" s="40" t="s">
        <v>200</v>
      </c>
      <c r="G25" s="37">
        <v>100</v>
      </c>
      <c r="H25" s="45">
        <v>94.4</v>
      </c>
      <c r="I25" s="46">
        <v>100.8</v>
      </c>
      <c r="J25" s="45">
        <f t="shared" si="0"/>
        <v>6.3999999999999915</v>
      </c>
      <c r="K25" s="22"/>
    </row>
    <row r="26" spans="1:11" s="6" customFormat="1" ht="33" customHeight="1">
      <c r="A26" s="77"/>
      <c r="B26" s="36"/>
      <c r="C26" s="42" t="s">
        <v>164</v>
      </c>
      <c r="D26" s="37" t="s">
        <v>156</v>
      </c>
      <c r="E26" s="37" t="s">
        <v>165</v>
      </c>
      <c r="F26" s="40" t="s">
        <v>200</v>
      </c>
      <c r="G26" s="37">
        <v>100</v>
      </c>
      <c r="H26" s="45">
        <v>102.58</v>
      </c>
      <c r="I26" s="38">
        <v>102.6</v>
      </c>
      <c r="J26" s="45">
        <f t="shared" si="0"/>
        <v>1.9999999999996021E-2</v>
      </c>
      <c r="K26" s="47"/>
    </row>
    <row r="27" spans="1:11" s="6" customFormat="1" ht="33" customHeight="1">
      <c r="A27" s="77"/>
      <c r="B27" s="36"/>
      <c r="C27" s="42" t="s">
        <v>166</v>
      </c>
      <c r="D27" s="21" t="s">
        <v>156</v>
      </c>
      <c r="E27" s="37" t="s">
        <v>167</v>
      </c>
      <c r="F27" s="40" t="s">
        <v>200</v>
      </c>
      <c r="G27" s="37">
        <v>100</v>
      </c>
      <c r="H27" s="45">
        <v>100.93</v>
      </c>
      <c r="I27" s="46">
        <v>102</v>
      </c>
      <c r="J27" s="45">
        <f t="shared" si="0"/>
        <v>1.0699999999999932</v>
      </c>
      <c r="K27" s="22"/>
    </row>
    <row r="28" spans="1:11" s="6" customFormat="1" ht="33" customHeight="1">
      <c r="A28" s="77"/>
      <c r="B28" s="36"/>
      <c r="C28" s="42" t="s">
        <v>168</v>
      </c>
      <c r="D28" s="21" t="s">
        <v>156</v>
      </c>
      <c r="E28" s="37" t="s">
        <v>169</v>
      </c>
      <c r="F28" s="40" t="s">
        <v>200</v>
      </c>
      <c r="G28" s="37">
        <v>100</v>
      </c>
      <c r="H28" s="45">
        <v>100.93</v>
      </c>
      <c r="I28" s="46">
        <v>101.2</v>
      </c>
      <c r="J28" s="45">
        <f t="shared" si="0"/>
        <v>0.26999999999999602</v>
      </c>
      <c r="K28" s="22"/>
    </row>
    <row r="29" spans="1:11" s="6" customFormat="1" ht="17.25" customHeight="1">
      <c r="A29" s="43"/>
      <c r="B29" s="36"/>
      <c r="C29" s="46" t="s">
        <v>183</v>
      </c>
      <c r="D29" s="45"/>
      <c r="E29" s="45"/>
      <c r="F29" s="36"/>
      <c r="G29" s="48">
        <f>(SUM(G22:G28))/7</f>
        <v>100</v>
      </c>
      <c r="H29" s="48">
        <f>(SUM(H22:H28))/7</f>
        <v>100.11</v>
      </c>
      <c r="I29" s="48">
        <f>(SUM(I22:I28))/7</f>
        <v>102.31428571428572</v>
      </c>
      <c r="J29" s="48">
        <f>I29-H29</f>
        <v>2.2042857142857173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74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74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74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74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74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75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76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77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77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77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78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71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72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72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72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73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71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72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72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72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72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73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71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73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71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73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69" t="s">
        <v>27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3" customHeight="1"/>
  </sheetData>
  <mergeCells count="26"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61:K61"/>
    <mergeCell ref="A44:A48"/>
    <mergeCell ref="A33:A38"/>
    <mergeCell ref="A55:A56"/>
    <mergeCell ref="A57:A58"/>
    <mergeCell ref="A49:A54"/>
    <mergeCell ref="A39:A43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view="pageBreakPreview" zoomScaleNormal="100" zoomScaleSheetLayoutView="100" workbookViewId="0">
      <pane ySplit="6" topLeftCell="A7" activePane="bottomLeft" state="frozen"/>
      <selection pane="bottomLeft" activeCell="G15" sqref="G15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84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3" customFormat="1" ht="12.75">
      <c r="A3" s="88" t="s">
        <v>181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8" customFormat="1">
      <c r="A4" s="76" t="s">
        <v>136</v>
      </c>
      <c r="B4" s="76" t="s">
        <v>137</v>
      </c>
      <c r="C4" s="76" t="s">
        <v>180</v>
      </c>
      <c r="D4" s="84" t="s">
        <v>34</v>
      </c>
      <c r="E4" s="85"/>
      <c r="F4" s="76" t="s">
        <v>32</v>
      </c>
      <c r="G4" s="76" t="s">
        <v>33</v>
      </c>
      <c r="H4" s="76" t="s">
        <v>71</v>
      </c>
      <c r="I4" s="84" t="s">
        <v>37</v>
      </c>
      <c r="J4" s="85"/>
      <c r="K4" s="85"/>
      <c r="L4" s="85"/>
      <c r="M4" s="85"/>
      <c r="N4" s="76" t="s">
        <v>35</v>
      </c>
    </row>
    <row r="5" spans="1:14" s="8" customFormat="1">
      <c r="A5" s="77"/>
      <c r="B5" s="77"/>
      <c r="C5" s="77"/>
      <c r="D5" s="96" t="s">
        <v>30</v>
      </c>
      <c r="E5" s="96" t="s">
        <v>31</v>
      </c>
      <c r="F5" s="77"/>
      <c r="G5" s="77"/>
      <c r="H5" s="77"/>
      <c r="I5" s="84" t="s">
        <v>138</v>
      </c>
      <c r="J5" s="85"/>
      <c r="K5" s="84" t="s">
        <v>36</v>
      </c>
      <c r="L5" s="85"/>
      <c r="M5" s="76" t="s">
        <v>70</v>
      </c>
      <c r="N5" s="77"/>
    </row>
    <row r="6" spans="1:14" s="8" customFormat="1" ht="83.25" customHeight="1">
      <c r="A6" s="78"/>
      <c r="B6" s="78"/>
      <c r="C6" s="78"/>
      <c r="D6" s="97"/>
      <c r="E6" s="97"/>
      <c r="F6" s="78"/>
      <c r="G6" s="78"/>
      <c r="H6" s="78"/>
      <c r="I6" s="17" t="s">
        <v>48</v>
      </c>
      <c r="J6" s="17" t="s">
        <v>49</v>
      </c>
      <c r="K6" s="17" t="s">
        <v>50</v>
      </c>
      <c r="L6" s="17" t="s">
        <v>51</v>
      </c>
      <c r="M6" s="78"/>
      <c r="N6" s="78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84" t="s">
        <v>38</v>
      </c>
      <c r="B8" s="81"/>
      <c r="C8" s="81"/>
      <c r="D8" s="81"/>
      <c r="E8" s="81"/>
      <c r="F8" s="81"/>
      <c r="G8" s="81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84" t="s">
        <v>41</v>
      </c>
      <c r="B9" s="81"/>
      <c r="C9" s="81"/>
      <c r="D9" s="81"/>
      <c r="E9" s="81"/>
      <c r="F9" s="81"/>
      <c r="G9" s="81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 ht="24.75" customHeight="1">
      <c r="A13" s="90" t="s">
        <v>47</v>
      </c>
      <c r="B13" s="92"/>
      <c r="C13" s="92"/>
      <c r="D13" s="92"/>
      <c r="E13" s="92"/>
      <c r="F13" s="92"/>
      <c r="G13" s="92"/>
      <c r="H13" s="51" t="s">
        <v>39</v>
      </c>
      <c r="I13" s="52" t="s">
        <v>178</v>
      </c>
      <c r="J13" s="52" t="s">
        <v>179</v>
      </c>
      <c r="K13" s="65">
        <f>K14+K18+K22++K26+K30+K34+K38</f>
        <v>44090.299999999996</v>
      </c>
      <c r="L13" s="65">
        <f>L14+L18+L22++L26+L30+L34+L38</f>
        <v>26218.400000000001</v>
      </c>
      <c r="M13" s="53">
        <f t="shared" ref="M13:M15" si="0">SUM(L13/K13*100)</f>
        <v>59.465233849622258</v>
      </c>
      <c r="N13" s="60"/>
    </row>
    <row r="14" spans="1:14" s="6" customFormat="1" ht="29.25" customHeight="1">
      <c r="A14" s="90" t="s">
        <v>170</v>
      </c>
      <c r="B14" s="91"/>
      <c r="C14" s="91"/>
      <c r="D14" s="91"/>
      <c r="E14" s="91"/>
      <c r="F14" s="91"/>
      <c r="G14" s="91"/>
      <c r="H14" s="64" t="s">
        <v>40</v>
      </c>
      <c r="I14" s="52" t="s">
        <v>178</v>
      </c>
      <c r="J14" s="52" t="s">
        <v>179</v>
      </c>
      <c r="K14" s="65">
        <f>K15+K17</f>
        <v>6755.4</v>
      </c>
      <c r="L14" s="65">
        <f>L15+L17</f>
        <v>4152.3</v>
      </c>
      <c r="M14" s="53">
        <f t="shared" si="0"/>
        <v>61.466382449595883</v>
      </c>
      <c r="N14" s="33"/>
    </row>
    <row r="15" spans="1:14" s="6" customFormat="1" ht="56.25" customHeight="1">
      <c r="A15" s="93" t="s">
        <v>184</v>
      </c>
      <c r="B15" s="37" t="s">
        <v>192</v>
      </c>
      <c r="C15" s="68">
        <v>100</v>
      </c>
      <c r="D15" s="54" t="s">
        <v>191</v>
      </c>
      <c r="E15" s="54" t="s">
        <v>191</v>
      </c>
      <c r="F15" s="55" t="s">
        <v>182</v>
      </c>
      <c r="G15" s="55" t="s">
        <v>201</v>
      </c>
      <c r="H15" s="41" t="s">
        <v>44</v>
      </c>
      <c r="I15" s="56" t="s">
        <v>178</v>
      </c>
      <c r="J15" s="56" t="s">
        <v>179</v>
      </c>
      <c r="K15" s="66">
        <v>6755.4</v>
      </c>
      <c r="L15" s="66">
        <v>4152.3</v>
      </c>
      <c r="M15" s="39">
        <f t="shared" si="0"/>
        <v>61.466382449595883</v>
      </c>
      <c r="N15" s="28"/>
    </row>
    <row r="16" spans="1:14" s="6" customFormat="1" ht="15" customHeight="1">
      <c r="A16" s="94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5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0" t="s">
        <v>172</v>
      </c>
      <c r="B18" s="91"/>
      <c r="C18" s="91"/>
      <c r="D18" s="91"/>
      <c r="E18" s="91"/>
      <c r="F18" s="91"/>
      <c r="G18" s="91"/>
      <c r="H18" s="64" t="s">
        <v>40</v>
      </c>
      <c r="I18" s="52" t="s">
        <v>178</v>
      </c>
      <c r="J18" s="52" t="s">
        <v>179</v>
      </c>
      <c r="K18" s="65">
        <f>K19+K21</f>
        <v>4264.3999999999996</v>
      </c>
      <c r="L18" s="65">
        <f>L19+L21</f>
        <v>2242.6999999999998</v>
      </c>
      <c r="M18" s="53">
        <f t="shared" ref="M18:M19" si="1">SUM(L18/K18*100)</f>
        <v>52.591220335803392</v>
      </c>
      <c r="N18" s="33"/>
    </row>
    <row r="19" spans="1:14" s="6" customFormat="1" ht="59.25" customHeight="1">
      <c r="A19" s="93" t="s">
        <v>185</v>
      </c>
      <c r="B19" s="37" t="s">
        <v>193</v>
      </c>
      <c r="C19" s="68">
        <v>100</v>
      </c>
      <c r="D19" s="54" t="s">
        <v>191</v>
      </c>
      <c r="E19" s="54" t="s">
        <v>191</v>
      </c>
      <c r="F19" s="55" t="s">
        <v>182</v>
      </c>
      <c r="G19" s="55" t="s">
        <v>201</v>
      </c>
      <c r="H19" s="41" t="s">
        <v>44</v>
      </c>
      <c r="I19" s="56" t="s">
        <v>178</v>
      </c>
      <c r="J19" s="56" t="s">
        <v>179</v>
      </c>
      <c r="K19" s="66">
        <v>4264.3999999999996</v>
      </c>
      <c r="L19" s="66">
        <v>2242.6999999999998</v>
      </c>
      <c r="M19" s="39">
        <f t="shared" si="1"/>
        <v>52.591220335803392</v>
      </c>
      <c r="N19" s="67"/>
    </row>
    <row r="20" spans="1:14" s="6" customFormat="1" ht="12" customHeight="1">
      <c r="A20" s="94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5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0" t="s">
        <v>173</v>
      </c>
      <c r="B22" s="91"/>
      <c r="C22" s="91"/>
      <c r="D22" s="91"/>
      <c r="E22" s="91"/>
      <c r="F22" s="91"/>
      <c r="G22" s="91"/>
      <c r="H22" s="63" t="s">
        <v>40</v>
      </c>
      <c r="I22" s="52" t="s">
        <v>178</v>
      </c>
      <c r="J22" s="52" t="s">
        <v>179</v>
      </c>
      <c r="K22" s="65">
        <f>K23+K25</f>
        <v>14007.2</v>
      </c>
      <c r="L22" s="65">
        <f>L23+L25</f>
        <v>8901.9</v>
      </c>
      <c r="M22" s="53">
        <f t="shared" ref="M22:M23" si="2">SUM(L22/K22*100)</f>
        <v>63.55231595179621</v>
      </c>
      <c r="N22" s="33"/>
    </row>
    <row r="23" spans="1:14" s="6" customFormat="1" ht="57" customHeight="1">
      <c r="A23" s="93" t="s">
        <v>186</v>
      </c>
      <c r="B23" s="37" t="s">
        <v>194</v>
      </c>
      <c r="C23" s="68">
        <v>100</v>
      </c>
      <c r="D23" s="54" t="s">
        <v>191</v>
      </c>
      <c r="E23" s="54" t="s">
        <v>191</v>
      </c>
      <c r="F23" s="55" t="s">
        <v>182</v>
      </c>
      <c r="G23" s="55" t="s">
        <v>201</v>
      </c>
      <c r="H23" s="41" t="s">
        <v>44</v>
      </c>
      <c r="I23" s="56" t="s">
        <v>178</v>
      </c>
      <c r="J23" s="56" t="s">
        <v>179</v>
      </c>
      <c r="K23" s="66">
        <v>14007.2</v>
      </c>
      <c r="L23" s="66">
        <v>8901.9</v>
      </c>
      <c r="M23" s="39">
        <f t="shared" si="2"/>
        <v>63.55231595179621</v>
      </c>
      <c r="N23" s="28"/>
    </row>
    <row r="24" spans="1:14" s="6" customFormat="1" ht="12" customHeight="1">
      <c r="A24" s="94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5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0" t="s">
        <v>174</v>
      </c>
      <c r="B26" s="92"/>
      <c r="C26" s="92"/>
      <c r="D26" s="92"/>
      <c r="E26" s="92"/>
      <c r="F26" s="92"/>
      <c r="G26" s="92"/>
      <c r="H26" s="64" t="s">
        <v>40</v>
      </c>
      <c r="I26" s="52" t="s">
        <v>178</v>
      </c>
      <c r="J26" s="52" t="s">
        <v>179</v>
      </c>
      <c r="K26" s="65">
        <f>K27+K29</f>
        <v>4971.8</v>
      </c>
      <c r="L26" s="65">
        <f>L27+L29</f>
        <v>3202.8</v>
      </c>
      <c r="M26" s="53">
        <f t="shared" ref="M26:M27" si="3">SUM(L26/K26*100)</f>
        <v>64.419324992960298</v>
      </c>
      <c r="N26" s="44"/>
    </row>
    <row r="27" spans="1:14" s="6" customFormat="1" ht="57" customHeight="1">
      <c r="A27" s="93" t="s">
        <v>187</v>
      </c>
      <c r="B27" s="37" t="s">
        <v>195</v>
      </c>
      <c r="C27" s="68">
        <v>100</v>
      </c>
      <c r="D27" s="54" t="s">
        <v>191</v>
      </c>
      <c r="E27" s="54" t="s">
        <v>191</v>
      </c>
      <c r="F27" s="55" t="s">
        <v>182</v>
      </c>
      <c r="G27" s="55" t="s">
        <v>201</v>
      </c>
      <c r="H27" s="41" t="s">
        <v>44</v>
      </c>
      <c r="I27" s="56" t="s">
        <v>178</v>
      </c>
      <c r="J27" s="56" t="s">
        <v>179</v>
      </c>
      <c r="K27" s="66">
        <v>4971.8</v>
      </c>
      <c r="L27" s="66">
        <v>3202.8</v>
      </c>
      <c r="M27" s="39">
        <f t="shared" si="3"/>
        <v>64.419324992960298</v>
      </c>
      <c r="N27" s="28"/>
    </row>
    <row r="28" spans="1:14" s="6" customFormat="1" ht="12" customHeight="1">
      <c r="A28" s="94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5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0" t="s">
        <v>175</v>
      </c>
      <c r="B30" s="92"/>
      <c r="C30" s="92"/>
      <c r="D30" s="92"/>
      <c r="E30" s="92"/>
      <c r="F30" s="92"/>
      <c r="G30" s="92"/>
      <c r="H30" s="64" t="s">
        <v>40</v>
      </c>
      <c r="I30" s="52" t="s">
        <v>178</v>
      </c>
      <c r="J30" s="52" t="s">
        <v>179</v>
      </c>
      <c r="K30" s="65">
        <f>K31+K33</f>
        <v>8251.6</v>
      </c>
      <c r="L30" s="65">
        <f>L31+L33</f>
        <v>4484.3</v>
      </c>
      <c r="M30" s="53">
        <f t="shared" ref="M30:M31" si="4">SUM(L30/K30*100)</f>
        <v>54.344611954045277</v>
      </c>
      <c r="N30" s="33"/>
    </row>
    <row r="31" spans="1:14" s="6" customFormat="1" ht="59.25" customHeight="1">
      <c r="A31" s="93" t="s">
        <v>188</v>
      </c>
      <c r="B31" s="37" t="s">
        <v>196</v>
      </c>
      <c r="C31" s="68">
        <v>100</v>
      </c>
      <c r="D31" s="54" t="s">
        <v>191</v>
      </c>
      <c r="E31" s="54" t="s">
        <v>191</v>
      </c>
      <c r="F31" s="55" t="s">
        <v>182</v>
      </c>
      <c r="G31" s="55" t="s">
        <v>201</v>
      </c>
      <c r="H31" s="41" t="s">
        <v>44</v>
      </c>
      <c r="I31" s="56" t="s">
        <v>178</v>
      </c>
      <c r="J31" s="56" t="s">
        <v>179</v>
      </c>
      <c r="K31" s="66">
        <v>8251.6</v>
      </c>
      <c r="L31" s="66">
        <v>4484.3</v>
      </c>
      <c r="M31" s="39">
        <f t="shared" si="4"/>
        <v>54.344611954045277</v>
      </c>
      <c r="N31" s="28"/>
    </row>
    <row r="32" spans="1:14" s="6" customFormat="1" ht="12" customHeight="1">
      <c r="A32" s="94"/>
      <c r="B32" s="55"/>
      <c r="C32" s="58"/>
      <c r="D32" s="54"/>
      <c r="E32" s="54"/>
      <c r="F32" s="57"/>
      <c r="G32" s="55"/>
      <c r="H32" s="58"/>
      <c r="I32" s="56"/>
      <c r="J32" s="56"/>
      <c r="K32" s="66"/>
      <c r="L32" s="66"/>
      <c r="M32" s="38"/>
      <c r="N32" s="28"/>
    </row>
    <row r="33" spans="1:14" s="6" customFormat="1" ht="12" customHeight="1">
      <c r="A33" s="95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31.5" customHeight="1">
      <c r="A34" s="90" t="s">
        <v>199</v>
      </c>
      <c r="B34" s="92"/>
      <c r="C34" s="92"/>
      <c r="D34" s="92"/>
      <c r="E34" s="92"/>
      <c r="F34" s="92"/>
      <c r="G34" s="92"/>
      <c r="H34" s="61" t="s">
        <v>40</v>
      </c>
      <c r="I34" s="52" t="s">
        <v>178</v>
      </c>
      <c r="J34" s="52" t="s">
        <v>179</v>
      </c>
      <c r="K34" s="65">
        <f>K35+K37</f>
        <v>3671.2</v>
      </c>
      <c r="L34" s="65">
        <f>L35+L37</f>
        <v>1771</v>
      </c>
      <c r="M34" s="53">
        <f t="shared" ref="M34:M35" si="5">SUM(L34/K34*100)</f>
        <v>48.240357376334714</v>
      </c>
      <c r="N34" s="44"/>
    </row>
    <row r="35" spans="1:14" s="6" customFormat="1" ht="60.75" customHeight="1">
      <c r="A35" s="93" t="s">
        <v>189</v>
      </c>
      <c r="B35" s="37" t="s">
        <v>197</v>
      </c>
      <c r="C35" s="68">
        <v>100</v>
      </c>
      <c r="D35" s="54" t="s">
        <v>191</v>
      </c>
      <c r="E35" s="54" t="s">
        <v>191</v>
      </c>
      <c r="F35" s="55" t="s">
        <v>182</v>
      </c>
      <c r="G35" s="55" t="s">
        <v>201</v>
      </c>
      <c r="H35" s="41" t="s">
        <v>177</v>
      </c>
      <c r="I35" s="56" t="s">
        <v>178</v>
      </c>
      <c r="J35" s="56" t="s">
        <v>179</v>
      </c>
      <c r="K35" s="66">
        <v>3671.2</v>
      </c>
      <c r="L35" s="66">
        <v>1771</v>
      </c>
      <c r="M35" s="39">
        <f t="shared" si="5"/>
        <v>48.240357376334714</v>
      </c>
      <c r="N35" s="28"/>
    </row>
    <row r="36" spans="1:14" s="6" customFormat="1" ht="12" customHeight="1">
      <c r="A36" s="94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5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32.25" customHeight="1">
      <c r="A38" s="90" t="s">
        <v>176</v>
      </c>
      <c r="B38" s="92"/>
      <c r="C38" s="92"/>
      <c r="D38" s="92"/>
      <c r="E38" s="92"/>
      <c r="F38" s="92"/>
      <c r="G38" s="92"/>
      <c r="H38" s="62" t="s">
        <v>40</v>
      </c>
      <c r="I38" s="52" t="s">
        <v>178</v>
      </c>
      <c r="J38" s="52" t="s">
        <v>179</v>
      </c>
      <c r="K38" s="65">
        <f>K39+K41</f>
        <v>2168.6999999999998</v>
      </c>
      <c r="L38" s="65">
        <f>L39+L41</f>
        <v>1463.4</v>
      </c>
      <c r="M38" s="53">
        <f t="shared" ref="M38:M39" si="6">SUM(L38/K38*100)</f>
        <v>67.47821275418454</v>
      </c>
      <c r="N38" s="33"/>
    </row>
    <row r="39" spans="1:14" s="6" customFormat="1" ht="59.25" customHeight="1">
      <c r="A39" s="93" t="s">
        <v>190</v>
      </c>
      <c r="B39" s="37" t="s">
        <v>198</v>
      </c>
      <c r="C39" s="68">
        <v>100</v>
      </c>
      <c r="D39" s="54" t="s">
        <v>191</v>
      </c>
      <c r="E39" s="54" t="s">
        <v>191</v>
      </c>
      <c r="F39" s="55" t="s">
        <v>182</v>
      </c>
      <c r="G39" s="55" t="s">
        <v>201</v>
      </c>
      <c r="H39" s="41" t="s">
        <v>44</v>
      </c>
      <c r="I39" s="56" t="s">
        <v>178</v>
      </c>
      <c r="J39" s="56" t="s">
        <v>179</v>
      </c>
      <c r="K39" s="66">
        <v>2168.6999999999998</v>
      </c>
      <c r="L39" s="66">
        <v>1463.4</v>
      </c>
      <c r="M39" s="39">
        <f t="shared" si="6"/>
        <v>67.47821275418454</v>
      </c>
      <c r="N39" s="28"/>
    </row>
    <row r="40" spans="1:14" s="6" customFormat="1" ht="12" customHeight="1">
      <c r="A40" s="94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5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84" t="s">
        <v>139</v>
      </c>
      <c r="B42" s="81"/>
      <c r="C42" s="81"/>
      <c r="D42" s="81"/>
      <c r="E42" s="81"/>
      <c r="F42" s="81"/>
      <c r="G42" s="81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84" t="s">
        <v>46</v>
      </c>
      <c r="B43" s="81"/>
      <c r="C43" s="81"/>
      <c r="D43" s="81"/>
      <c r="E43" s="81"/>
      <c r="F43" s="81"/>
      <c r="G43" s="81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84" t="s">
        <v>140</v>
      </c>
      <c r="B47" s="81"/>
      <c r="C47" s="81"/>
      <c r="D47" s="81"/>
      <c r="E47" s="81"/>
      <c r="F47" s="81"/>
      <c r="G47" s="81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84" t="s">
        <v>46</v>
      </c>
      <c r="B48" s="81"/>
      <c r="C48" s="81"/>
      <c r="D48" s="81"/>
      <c r="E48" s="81"/>
      <c r="F48" s="81"/>
      <c r="G48" s="81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84" t="s">
        <v>52</v>
      </c>
      <c r="B52" s="81"/>
      <c r="C52" s="81"/>
      <c r="D52" s="81"/>
      <c r="E52" s="81"/>
      <c r="F52" s="81"/>
      <c r="G52" s="81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84" t="s">
        <v>46</v>
      </c>
      <c r="B53" s="81"/>
      <c r="C53" s="81"/>
      <c r="D53" s="81"/>
      <c r="E53" s="81"/>
      <c r="F53" s="81"/>
      <c r="G53" s="81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84" t="s">
        <v>141</v>
      </c>
      <c r="B57" s="81"/>
      <c r="C57" s="81"/>
      <c r="D57" s="81"/>
      <c r="E57" s="81"/>
      <c r="F57" s="81"/>
      <c r="G57" s="81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84" t="s">
        <v>46</v>
      </c>
      <c r="B58" s="81"/>
      <c r="C58" s="81"/>
      <c r="D58" s="81"/>
      <c r="E58" s="81"/>
      <c r="F58" s="81"/>
      <c r="G58" s="81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84" t="s">
        <v>53</v>
      </c>
      <c r="B62" s="81"/>
      <c r="C62" s="81"/>
      <c r="D62" s="81"/>
      <c r="E62" s="81"/>
      <c r="F62" s="81"/>
      <c r="G62" s="81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84" t="s">
        <v>46</v>
      </c>
      <c r="B63" s="81"/>
      <c r="C63" s="81"/>
      <c r="D63" s="81"/>
      <c r="E63" s="81"/>
      <c r="F63" s="81"/>
      <c r="G63" s="81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19:A21"/>
    <mergeCell ref="A43:G43"/>
    <mergeCell ref="A42:G42"/>
    <mergeCell ref="A52:G52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</mergeCells>
  <pageMargins left="0.59055118110236227" right="0" top="0.78740157480314965" bottom="0.39370078740157483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B3" sqref="B3:FK3"/>
    </sheetView>
  </sheetViews>
  <sheetFormatPr defaultColWidth="0.85546875" defaultRowHeight="12"/>
  <cols>
    <col min="1" max="16384" width="0.85546875" style="1"/>
  </cols>
  <sheetData>
    <row r="1" spans="2:167" ht="26.25" customHeight="1">
      <c r="B1" s="98" t="s">
        <v>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</row>
    <row r="2" spans="2:167" ht="27" customHeight="1">
      <c r="B2" s="69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</row>
    <row r="3" spans="2:167" ht="27" customHeight="1">
      <c r="B3" s="69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</row>
    <row r="4" spans="2:167" s="10" customFormat="1" ht="39" customHeight="1">
      <c r="B4" s="69" t="s">
        <v>57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</row>
    <row r="5" spans="2:167" ht="13.5" customHeight="1">
      <c r="B5" s="99" t="s">
        <v>142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99" t="s">
        <v>143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99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69" t="s">
        <v>61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</row>
    <row r="12" spans="2:167" s="10" customFormat="1" ht="27" customHeight="1">
      <c r="B12" s="69" t="s">
        <v>62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</row>
    <row r="13" spans="2:167" ht="51" customHeight="1">
      <c r="B13" s="69" t="s">
        <v>63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</row>
    <row r="14" spans="2:167" ht="51" customHeight="1">
      <c r="B14" s="69" t="s">
        <v>64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</row>
    <row r="15" spans="2:167" ht="39" customHeight="1">
      <c r="B15" s="69" t="s">
        <v>65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</row>
    <row r="16" spans="2:167" ht="27" customHeight="1">
      <c r="B16" s="69" t="s">
        <v>72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</row>
    <row r="17" spans="2:167" ht="27" customHeight="1">
      <c r="B17" s="69" t="s">
        <v>73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69" t="s">
        <v>68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2:167" ht="27" customHeight="1">
      <c r="B21" s="69" t="s">
        <v>69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2021-10-07T08:01:45Z</cp:lastPrinted>
  <dcterms:created xsi:type="dcterms:W3CDTF">2011-01-28T08:18:11Z</dcterms:created>
  <dcterms:modified xsi:type="dcterms:W3CDTF">2021-10-07T08:01:48Z</dcterms:modified>
</cp:coreProperties>
</file>