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120" windowWidth="19416" windowHeight="10776" tabRatio="868" activeTab="1"/>
  </bookViews>
  <sheets>
    <sheet name="Показатели" sheetId="6" r:id="rId1"/>
    <sheet name="Отчет" sheetId="4" r:id="rId2"/>
  </sheets>
  <definedNames>
    <definedName name="_ftn1" localSheetId="1">Отчет!#REF!</definedName>
    <definedName name="_ftnref1" localSheetId="1">Отчет!#REF!</definedName>
    <definedName name="_xlnm.Print_Titles" localSheetId="0">Показатели!$3:$6</definedName>
    <definedName name="_xlnm.Print_Area" localSheetId="1">Отчет!$A$1:$Q$20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6" l="1"/>
  <c r="G12" i="6"/>
  <c r="G50" i="6" l="1"/>
  <c r="G51" i="6"/>
  <c r="G52" i="6"/>
  <c r="G35" i="6"/>
  <c r="G53" i="6"/>
  <c r="G49" i="6"/>
  <c r="G47" i="6"/>
  <c r="G46" i="6"/>
  <c r="G33" i="6"/>
  <c r="H14" i="4" l="1"/>
  <c r="I14" i="4"/>
  <c r="J14" i="4"/>
  <c r="K14" i="4"/>
  <c r="L14" i="4"/>
  <c r="M14" i="4"/>
  <c r="N14" i="4"/>
  <c r="H9" i="4" l="1"/>
  <c r="M20" i="4" l="1"/>
  <c r="I20" i="4"/>
  <c r="J20" i="4"/>
  <c r="O15" i="4"/>
  <c r="P15" i="4"/>
  <c r="Q15" i="4"/>
  <c r="O16" i="4"/>
  <c r="P16" i="4"/>
  <c r="Q16" i="4"/>
  <c r="O17" i="4"/>
  <c r="P17" i="4"/>
  <c r="Q17" i="4"/>
  <c r="O18" i="4"/>
  <c r="P18" i="4"/>
  <c r="Q18" i="4"/>
  <c r="O19" i="4"/>
  <c r="P19" i="4"/>
  <c r="Q19" i="4"/>
  <c r="N10" i="4"/>
  <c r="O10" i="4"/>
  <c r="P10" i="4"/>
  <c r="Q10" i="4"/>
  <c r="N11" i="4"/>
  <c r="O11" i="4"/>
  <c r="P11" i="4"/>
  <c r="Q11" i="4"/>
  <c r="N12" i="4"/>
  <c r="O12" i="4"/>
  <c r="P12" i="4"/>
  <c r="Q12" i="4"/>
  <c r="Q9" i="4"/>
  <c r="N9" i="4"/>
  <c r="N20" i="4" s="1"/>
  <c r="G9" i="4"/>
  <c r="H20" i="4"/>
  <c r="Q14" i="4" l="1"/>
  <c r="Q20" i="4" s="1"/>
  <c r="P14" i="4"/>
  <c r="S14" i="4" s="1"/>
  <c r="O14" i="4"/>
  <c r="K9" i="4"/>
  <c r="F20" i="4"/>
  <c r="G14" i="4"/>
  <c r="L9" i="4"/>
  <c r="L20" i="4" s="1"/>
  <c r="P9" i="4" l="1"/>
  <c r="P20" i="4" s="1"/>
  <c r="K20" i="4"/>
  <c r="O9" i="4"/>
  <c r="S9" i="4" s="1"/>
  <c r="G20" i="4"/>
  <c r="G23" i="4" s="1"/>
  <c r="K23" i="4" l="1"/>
  <c r="I24" i="4" s="1"/>
  <c r="O20" i="4"/>
</calcChain>
</file>

<file path=xl/sharedStrings.xml><?xml version="1.0" encoding="utf-8"?>
<sst xmlns="http://schemas.openxmlformats.org/spreadsheetml/2006/main" count="197" uniqueCount="139">
  <si>
    <t>№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</si>
  <si>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</si>
  <si>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</si>
  <si>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</si>
  <si>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</si>
  <si>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да</t>
  </si>
  <si>
    <t>1.1.2.</t>
  </si>
  <si>
    <t>Количество поправок, вносимых в решение о бюджете</t>
  </si>
  <si>
    <t>Шт.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</si>
  <si>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</si>
  <si>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</si>
  <si>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</si>
  <si>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</si>
  <si>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</si>
  <si>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1.3.</t>
  </si>
  <si>
    <t xml:space="preserve"> Мероприятие «Обеспечение сбалансированности бюджета Волосовского муниципального района»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</si>
  <si>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</si>
  <si>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</si>
  <si>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</si>
  <si>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</si>
  <si>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</si>
  <si>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1.5.</t>
  </si>
  <si>
    <t>Исполнение расходных обязательств бюджета Волосовского  района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</si>
  <si>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</si>
  <si>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</si>
  <si>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</si>
  <si>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</si>
  <si>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</si>
  <si>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</si>
  <si>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</si>
  <si>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</si>
  <si>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</si>
  <si>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</si>
  <si>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</si>
  <si>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</si>
  <si>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</si>
  <si>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</si>
  <si>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Комитет финансов администрации Волосовского муниципального района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</si>
  <si>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</si>
  <si>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</si>
  <si>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</si>
  <si>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</si>
  <si>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3.1.1.</t>
  </si>
  <si>
    <t>3.2.1.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</si>
  <si>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</si>
  <si>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</si>
  <si>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r>
      <t>Наименование муниципальной программы: «</t>
    </r>
    <r>
      <rPr>
        <sz val="12.5"/>
        <color theme="1"/>
        <rFont val="Times New Roman"/>
        <family val="1"/>
        <charset val="204"/>
      </rPr>
      <t>Управление муниципальными  финансами  Волосовского  муниципального  района Ленинградской области»</t>
    </r>
  </si>
  <si>
    <t>Фактическое исполнение расходов на отчетную дату (нарастающим итогом), тыс. руб.</t>
  </si>
  <si>
    <t>Подпрограмма "Повышение финансовой устойчивости местных бюджетов Волосовского муниципального района"</t>
  </si>
  <si>
    <t>ИТОГО:</t>
  </si>
  <si>
    <t>Ответственный исполнитель: Комитет финансов администрации МО Волосовский муниципальный район</t>
  </si>
  <si>
    <t>План расходов на реализацию муниципальной программы в отчетном   году, тыс. руб.</t>
  </si>
  <si>
    <t xml:space="preserve">Основные целевые индикаторы и показатели эффективности реализации подпрограммы    4  «Обеспечение  деятельности комитета финансов администрации Волосовского муниципального района» </t>
  </si>
  <si>
    <t>№ п/п</t>
  </si>
  <si>
    <t>в % к общему объему ассигнований</t>
  </si>
  <si>
    <t>В % к общему количеству сотрудников</t>
  </si>
  <si>
    <t>Рациональное использование средств местного бюджета на материально-техническое обеспечение деятельности</t>
  </si>
  <si>
    <t>да - 1, нет – 0</t>
  </si>
  <si>
    <t>В % к общему числу сотрудников</t>
  </si>
  <si>
    <t>В % к общему числу компьютеров</t>
  </si>
  <si>
    <t>Федеральный бюджет</t>
  </si>
  <si>
    <t>Областной бюджет</t>
  </si>
  <si>
    <t>Местный бюджет</t>
  </si>
  <si>
    <t>Прочие источники</t>
  </si>
  <si>
    <t>3.2.2</t>
  </si>
  <si>
    <t>3.2.3.</t>
  </si>
  <si>
    <t>Выполнено на отчетную  дату (нарастающим итогом), тыс. руб.</t>
  </si>
  <si>
    <t>Мероприятие «Создание оптимальных условий  для эффективного использования бюджетных средств бюджета Волосовского муниципального района</t>
  </si>
  <si>
    <t>Мероприятие  «Резервный фонд администрации Волосовского муниципального района»</t>
  </si>
  <si>
    <t>1.7.</t>
  </si>
  <si>
    <t>1.8.</t>
  </si>
  <si>
    <t>Мероприятие «Создание условий для повышения качества финансового менеджмента главных распорядителей бюджетных средств»</t>
  </si>
  <si>
    <t xml:space="preserve">Доля структурных подразделений   администрации Волосовского  муниципального района, охваченных мониторингом качества финансового менеджмента ГРБС </t>
  </si>
  <si>
    <t>Среднее количество визитов за месяц</t>
  </si>
  <si>
    <t>3.1.2.</t>
  </si>
  <si>
    <t>Показатель (индикатор): Исполнение бюджета главного распорядителя бюджетных средств – комитета финансов  по  утвержденными бюджетными назначениями (100 %)</t>
  </si>
  <si>
    <t>Показатель (индикатор): 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</si>
  <si>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Показатель (индикатор): Своевременная  выплата заработной платы,  прочих выплат  сотрудникам и уплата налоговых платежей</t>
  </si>
  <si>
    <t>Показатель (индикатор): 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</si>
  <si>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Показатель (индикатор): Доля сотрудников, обеспеченных канцелярскими принадлежностями, по отношению к общему числу сотрудников (100%);</t>
  </si>
  <si>
    <t>Показатель (индикатор):  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</si>
  <si>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Показатель (индикатор):  Доля компьютеров, оснащенных лицензионным программным обеспечением, от общего числа компьютеров, подлежащих обеспечению (100%);</t>
  </si>
  <si>
    <t>Доля расходов бюджета, распределенных по муниципальным программам</t>
  </si>
  <si>
    <t>Не менее 80 % поселений, получивших  максимальное значение комплексной оценки (I- II степень качества)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</si>
  <si>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</si>
  <si>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Наименование основного мероприятия, мероприятия основного   мероприятия</t>
  </si>
  <si>
    <t>Ответственный исполнитель (ОИВ)</t>
  </si>
  <si>
    <t>Фактическая дата начала  реализации мероприятия (квартал, год)</t>
  </si>
  <si>
    <t>Фактическая дата окончания реализации мероприятия  (квартал, год)</t>
  </si>
  <si>
    <t>Основное мероприятие "Повышение финансовой устойчивости местных бюджетов"</t>
  </si>
  <si>
    <t>1.1.1</t>
  </si>
  <si>
    <t>Дотации на выравнивание бюджетной обеспеченности муниципальных образований района</t>
  </si>
  <si>
    <t>1.1.2</t>
  </si>
  <si>
    <t>1.1.3</t>
  </si>
  <si>
    <t>Межбюджетные трансферты бюджетам поселений на решение вопросов местного значения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</si>
  <si>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</si>
  <si>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2015 год</t>
  </si>
  <si>
    <t>Подпрограмма "Обеспечение деятельности комитета финансов"</t>
  </si>
  <si>
    <t>1.2</t>
  </si>
  <si>
    <t>Основное мероприятие "Развитие муниципального управления"</t>
  </si>
  <si>
    <t>1.2.1</t>
  </si>
  <si>
    <t>Расходы на выплаты по оплате труда работников органов местного самоуправления</t>
  </si>
  <si>
    <t>1.2.2</t>
  </si>
  <si>
    <t>Обеспечение выполнения полномочий и функций органов местного самоуправления</t>
  </si>
  <si>
    <t>1.2.3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</si>
  <si>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</si>
  <si>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1.2.4</t>
  </si>
  <si>
    <t>1.2.5</t>
  </si>
  <si>
    <t>Обеспечение кадровой подготовки специалистов органов местного самоуправления</t>
  </si>
  <si>
    <t>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</si>
  <si>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Отсутствие замечаний Контрольно-счетной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</si>
  <si>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2025 год</t>
  </si>
  <si>
    <t>2025год</t>
  </si>
  <si>
    <t>Отсутствие замечаний постоянной комиссии совета депутатов муниципального района по бюджету, налогам и собственности к распределению межбюджетных трансфертов, препятствующих рассмотрению проекта бюджета в 1 чтении</t>
  </si>
  <si>
    <t xml:space="preserve">Доля просроченной кредиторской задолженности в расходах бюджетов поселений </t>
  </si>
  <si>
    <t>нет</t>
  </si>
  <si>
    <t>Отчетный период: январь – декабрь 2021 года</t>
  </si>
  <si>
    <t>Показатель (индикатор) (наименование)</t>
  </si>
  <si>
    <t>Ед. изм</t>
  </si>
  <si>
    <t>Значения показателей (инди­каторов) муниципальной программы, подпрограммы муниципальной программы</t>
  </si>
  <si>
    <t>Обоснование  отклонений значений  показателя (индикатора)</t>
  </si>
  <si>
    <t>Год, предшествующий отчетному</t>
  </si>
  <si>
    <t>Отчетный год</t>
  </si>
  <si>
    <t>План</t>
  </si>
  <si>
    <t>Факт</t>
  </si>
  <si>
    <t>Подпрограммы № 1
«Совершенствование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</si>
  <si>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Отчетный период: январь - декабрь 2021 года</t>
  </si>
  <si>
    <t>Мероприятие «Обеспечение выполнения утвержденного прогноза поступлений налоговых и неналоговых доходов в бюджет»</t>
  </si>
  <si>
    <t>95-110</t>
  </si>
  <si>
    <t>МО Бегуницкое СП I степень качества, 6 поселений II степень качества</t>
  </si>
  <si>
    <t>Повышение эффективности  муниципального управления;</t>
  </si>
  <si>
    <t>4.2.</t>
  </si>
  <si>
    <t>4.2.1.</t>
  </si>
  <si>
    <t>4.2.2.</t>
  </si>
  <si>
    <t>4.2.3.</t>
  </si>
  <si>
    <t>4.2.4.</t>
  </si>
  <si>
    <t>4.2.5.</t>
  </si>
  <si>
    <t>3 поселения 1 ст. качества_ 2 поселения 2 ст качества; 12 поселений _ 3 ст. качества</t>
  </si>
  <si>
    <t>Сведения о фактически достигнутых значениях показателей (индикаторов) муниципальной программы                                              "Управление муниципальными  финансами  Волосовского  муниципального 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</si>
</sst>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7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8"/>
      <name val="Arial Cy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8" fillId="0" borderId="0"/>
    <xf numFmtId="167" fontId="19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17">
    <xf numFmtId="0" fontId="0" fillId="0" borderId="0" xfId="0"/>
    <xf numFmtId="0" fontId="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2" applyAlignment="1">
      <alignment horizontal="left" vertical="center"/>
    </xf>
    <xf numFmtId="0" fontId="0" fillId="0" borderId="0" xfId="0" applyBorder="1"/>
    <xf numFmtId="49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5" xfId="0" applyFont="1" applyBorder="1" applyAlignment="1">
      <alignment vertical="center" wrapText="1"/>
    </xf>
    <xf numFmtId="10" fontId="3" fillId="0" borderId="0" xfId="4" applyNumberFormat="1" applyFont="1"/>
    <xf numFmtId="4" fontId="11" fillId="0" borderId="0" xfId="0" applyNumberFormat="1" applyFont="1" applyBorder="1" applyAlignment="1" applyProtection="1">
      <alignment horizontal="right"/>
    </xf>
    <xf numFmtId="164" fontId="0" fillId="0" borderId="0" xfId="0" applyNumberFormat="1" applyBorder="1"/>
    <xf numFmtId="0" fontId="1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 applyProtection="1">
      <alignment horizontal="right" vertical="center" wrapText="1"/>
    </xf>
    <xf numFmtId="164" fontId="0" fillId="0" borderId="0" xfId="0" applyNumberFormat="1"/>
    <xf numFmtId="0" fontId="14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165" fontId="0" fillId="0" borderId="0" xfId="4" applyNumberFormat="1" applyFont="1" applyBorder="1"/>
    <xf numFmtId="0" fontId="1" fillId="0" borderId="0" xfId="5" applyBorder="1"/>
    <xf numFmtId="0" fontId="4" fillId="0" borderId="8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9" fontId="16" fillId="0" borderId="8" xfId="5" applyNumberFormat="1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16" fillId="0" borderId="8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/>
    </xf>
    <xf numFmtId="9" fontId="4" fillId="2" borderId="8" xfId="5" applyNumberFormat="1" applyFont="1" applyFill="1" applyBorder="1" applyAlignment="1">
      <alignment horizontal="center" vertical="center" wrapText="1"/>
    </xf>
    <xf numFmtId="1" fontId="14" fillId="0" borderId="8" xfId="6" applyNumberFormat="1" applyFont="1" applyFill="1" applyBorder="1" applyAlignment="1">
      <alignment horizontal="center" vertical="center" wrapText="1"/>
    </xf>
    <xf numFmtId="0" fontId="4" fillId="0" borderId="8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center" vertical="center"/>
    </xf>
    <xf numFmtId="9" fontId="4" fillId="0" borderId="8" xfId="5" applyNumberFormat="1" applyFont="1" applyBorder="1" applyAlignment="1">
      <alignment horizontal="center" vertical="center" wrapText="1"/>
    </xf>
    <xf numFmtId="9" fontId="14" fillId="2" borderId="8" xfId="5" applyNumberFormat="1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9" fontId="4" fillId="0" borderId="8" xfId="5" applyNumberFormat="1" applyFont="1" applyFill="1" applyBorder="1" applyAlignment="1">
      <alignment horizontal="center" vertical="center" wrapText="1"/>
    </xf>
    <xf numFmtId="0" fontId="4" fillId="2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5" applyBorder="1"/>
    <xf numFmtId="0" fontId="4" fillId="0" borderId="8" xfId="0" applyFont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1" fillId="0" borderId="0" xfId="5" applyFont="1" applyBorder="1"/>
    <xf numFmtId="0" fontId="4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0" borderId="8" xfId="5" applyFont="1" applyBorder="1" applyAlignment="1">
      <alignment vertical="center" wrapText="1"/>
    </xf>
    <xf numFmtId="1" fontId="14" fillId="0" borderId="8" xfId="6" applyNumberFormat="1" applyFont="1" applyFill="1" applyBorder="1" applyAlignment="1">
      <alignment vertical="center" wrapText="1"/>
    </xf>
    <xf numFmtId="0" fontId="9" fillId="0" borderId="8" xfId="5" applyFont="1" applyBorder="1" applyAlignment="1">
      <alignment wrapText="1"/>
    </xf>
    <xf numFmtId="10" fontId="4" fillId="0" borderId="8" xfId="5" applyNumberFormat="1" applyFont="1" applyBorder="1" applyAlignment="1">
      <alignment horizontal="center" vertical="center" wrapText="1"/>
    </xf>
    <xf numFmtId="165" fontId="4" fillId="2" borderId="8" xfId="5" applyNumberFormat="1" applyFont="1" applyFill="1" applyBorder="1" applyAlignment="1">
      <alignment horizontal="center" vertical="center" wrapText="1"/>
    </xf>
    <xf numFmtId="165" fontId="14" fillId="0" borderId="8" xfId="5" applyNumberFormat="1" applyFont="1" applyFill="1" applyBorder="1" applyAlignment="1">
      <alignment horizontal="center"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164" fontId="4" fillId="0" borderId="8" xfId="5" applyNumberFormat="1" applyFont="1" applyFill="1" applyBorder="1" applyAlignment="1">
      <alignment horizontal="center" vertical="center" wrapText="1"/>
    </xf>
    <xf numFmtId="165" fontId="14" fillId="0" borderId="8" xfId="4" applyNumberFormat="1" applyFont="1" applyFill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" fillId="0" borderId="0" xfId="5" applyBorder="1" applyAlignment="1">
      <alignment horizontal="center"/>
    </xf>
    <xf numFmtId="0" fontId="9" fillId="0" borderId="8" xfId="5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center" wrapText="1"/>
    </xf>
    <xf numFmtId="0" fontId="4" fillId="0" borderId="0" xfId="5" applyFont="1" applyBorder="1" applyAlignment="1">
      <alignment horizontal="left"/>
    </xf>
    <xf numFmtId="0" fontId="4" fillId="0" borderId="8" xfId="5" applyFont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8" xfId="5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9" fontId="9" fillId="0" borderId="8" xfId="5" applyNumberFormat="1" applyFont="1" applyBorder="1" applyAlignment="1">
      <alignment horizontal="center" vertical="center" wrapText="1"/>
    </xf>
    <xf numFmtId="49" fontId="4" fillId="0" borderId="8" xfId="5" applyNumberFormat="1" applyFont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left" vertical="center" wrapText="1"/>
    </xf>
    <xf numFmtId="0" fontId="4" fillId="0" borderId="8" xfId="5" applyFont="1" applyFill="1" applyBorder="1" applyAlignment="1">
      <alignment horizontal="left" vertical="top" wrapText="1"/>
    </xf>
    <xf numFmtId="0" fontId="4" fillId="0" borderId="8" xfId="5" applyFont="1" applyBorder="1" applyAlignment="1">
      <alignment horizontal="left" wrapText="1"/>
    </xf>
    <xf numFmtId="1" fontId="22" fillId="0" borderId="8" xfId="6" applyNumberFormat="1" applyFont="1" applyFill="1" applyBorder="1" applyAlignment="1">
      <alignment horizontal="center" vertical="center" wrapText="1"/>
    </xf>
    <xf numFmtId="49" fontId="4" fillId="0" borderId="8" xfId="5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9">
    <cellStyle name="Гиперссылка" xfId="2" builtinId="8"/>
    <cellStyle name="Денежный 2" xfId="7"/>
    <cellStyle name="Обычный" xfId="0" builtinId="0"/>
    <cellStyle name="Обычный 19" xfId="8"/>
    <cellStyle name="Обычный 2" xfId="1"/>
    <cellStyle name="Обычный 2 2" xfId="6"/>
    <cellStyle name="Обычный 3" xfId="5"/>
    <cellStyle name="Обычный 52" xfId="9"/>
    <cellStyle name="Обычный 53" xfId="10"/>
    <cellStyle name="Обычный 61" xfId="11"/>
    <cellStyle name="Обычный 62" xfId="12"/>
    <cellStyle name="Обычный 63" xfId="13"/>
    <cellStyle name="Обычный 64" xfId="14"/>
    <cellStyle name="Обычный 65" xfId="15"/>
    <cellStyle name="Обычный 66" xfId="16"/>
    <cellStyle name="Обычный 67" xfId="17"/>
    <cellStyle name="Обычный 68" xfId="18"/>
    <cellStyle name="Процентный" xfId="4" builtin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65" zoomScaleNormal="65" workbookViewId="0">
      <pane ySplit="5" topLeftCell="A39" activePane="bottomLeft" state="frozen"/>
      <selection pane="bottomLeft" activeCell="C43" sqref="C43"/>
    </sheetView>
  </sheetViews>
  <sheetFormatPr defaultColWidth="9.109375" defaultRowHeight="14.4" x14ac:dyDescent="0.3"/>
  <cols>
    <col min="1" max="1" width="5.6640625" style="35" customWidth="1"/>
    <col min="2" max="2" width="37.109375" style="35" customWidth="1"/>
    <col min="3" max="3" width="11.33203125" style="91" customWidth="1"/>
    <col min="4" max="4" width="12.5546875" style="35" customWidth="1"/>
    <col min="5" max="5" width="12.109375" style="35" customWidth="1"/>
    <col min="6" max="6" width="11.109375" style="35" customWidth="1"/>
    <col min="7" max="7" width="19.44140625" style="35" customWidth="1"/>
    <col min="8" max="8" width="14" style="35" customWidth="1"/>
    <col min="9" max="256" width="9.109375" style="35"/>
    <col min="257" max="257" width="3.6640625" style="35" customWidth="1"/>
    <col min="258" max="258" width="37.109375" style="35" customWidth="1"/>
    <col min="259" max="259" width="7.5546875" style="35" customWidth="1"/>
    <col min="260" max="260" width="10.44140625" style="35" customWidth="1"/>
    <col min="261" max="261" width="8.109375" style="35" customWidth="1"/>
    <col min="262" max="262" width="10.33203125" style="35" customWidth="1"/>
    <col min="263" max="263" width="14.109375" style="35" customWidth="1"/>
    <col min="264" max="264" width="14" style="35" customWidth="1"/>
    <col min="265" max="512" width="9.109375" style="35"/>
    <col min="513" max="513" width="3.6640625" style="35" customWidth="1"/>
    <col min="514" max="514" width="37.109375" style="35" customWidth="1"/>
    <col min="515" max="515" width="7.5546875" style="35" customWidth="1"/>
    <col min="516" max="516" width="10.44140625" style="35" customWidth="1"/>
    <col min="517" max="517" width="8.109375" style="35" customWidth="1"/>
    <col min="518" max="518" width="10.33203125" style="35" customWidth="1"/>
    <col min="519" max="519" width="14.109375" style="35" customWidth="1"/>
    <col min="520" max="520" width="14" style="35" customWidth="1"/>
    <col min="521" max="768" width="9.109375" style="35"/>
    <col min="769" max="769" width="3.6640625" style="35" customWidth="1"/>
    <col min="770" max="770" width="37.109375" style="35" customWidth="1"/>
    <col min="771" max="771" width="7.5546875" style="35" customWidth="1"/>
    <col min="772" max="772" width="10.44140625" style="35" customWidth="1"/>
    <col min="773" max="773" width="8.109375" style="35" customWidth="1"/>
    <col min="774" max="774" width="10.33203125" style="35" customWidth="1"/>
    <col min="775" max="775" width="14.109375" style="35" customWidth="1"/>
    <col min="776" max="776" width="14" style="35" customWidth="1"/>
    <col min="777" max="1024" width="9.109375" style="35"/>
    <col min="1025" max="1025" width="3.6640625" style="35" customWidth="1"/>
    <col min="1026" max="1026" width="37.109375" style="35" customWidth="1"/>
    <col min="1027" max="1027" width="7.5546875" style="35" customWidth="1"/>
    <col min="1028" max="1028" width="10.44140625" style="35" customWidth="1"/>
    <col min="1029" max="1029" width="8.109375" style="35" customWidth="1"/>
    <col min="1030" max="1030" width="10.33203125" style="35" customWidth="1"/>
    <col min="1031" max="1031" width="14.109375" style="35" customWidth="1"/>
    <col min="1032" max="1032" width="14" style="35" customWidth="1"/>
    <col min="1033" max="1280" width="9.109375" style="35"/>
    <col min="1281" max="1281" width="3.6640625" style="35" customWidth="1"/>
    <col min="1282" max="1282" width="37.109375" style="35" customWidth="1"/>
    <col min="1283" max="1283" width="7.5546875" style="35" customWidth="1"/>
    <col min="1284" max="1284" width="10.44140625" style="35" customWidth="1"/>
    <col min="1285" max="1285" width="8.109375" style="35" customWidth="1"/>
    <col min="1286" max="1286" width="10.33203125" style="35" customWidth="1"/>
    <col min="1287" max="1287" width="14.109375" style="35" customWidth="1"/>
    <col min="1288" max="1288" width="14" style="35" customWidth="1"/>
    <col min="1289" max="1536" width="9.109375" style="35"/>
    <col min="1537" max="1537" width="3.6640625" style="35" customWidth="1"/>
    <col min="1538" max="1538" width="37.109375" style="35" customWidth="1"/>
    <col min="1539" max="1539" width="7.5546875" style="35" customWidth="1"/>
    <col min="1540" max="1540" width="10.44140625" style="35" customWidth="1"/>
    <col min="1541" max="1541" width="8.109375" style="35" customWidth="1"/>
    <col min="1542" max="1542" width="10.33203125" style="35" customWidth="1"/>
    <col min="1543" max="1543" width="14.109375" style="35" customWidth="1"/>
    <col min="1544" max="1544" width="14" style="35" customWidth="1"/>
    <col min="1545" max="1792" width="9.109375" style="35"/>
    <col min="1793" max="1793" width="3.6640625" style="35" customWidth="1"/>
    <col min="1794" max="1794" width="37.109375" style="35" customWidth="1"/>
    <col min="1795" max="1795" width="7.5546875" style="35" customWidth="1"/>
    <col min="1796" max="1796" width="10.44140625" style="35" customWidth="1"/>
    <col min="1797" max="1797" width="8.109375" style="35" customWidth="1"/>
    <col min="1798" max="1798" width="10.33203125" style="35" customWidth="1"/>
    <col min="1799" max="1799" width="14.109375" style="35" customWidth="1"/>
    <col min="1800" max="1800" width="14" style="35" customWidth="1"/>
    <col min="1801" max="2048" width="9.109375" style="35"/>
    <col min="2049" max="2049" width="3.6640625" style="35" customWidth="1"/>
    <col min="2050" max="2050" width="37.109375" style="35" customWidth="1"/>
    <col min="2051" max="2051" width="7.5546875" style="35" customWidth="1"/>
    <col min="2052" max="2052" width="10.44140625" style="35" customWidth="1"/>
    <col min="2053" max="2053" width="8.109375" style="35" customWidth="1"/>
    <col min="2054" max="2054" width="10.33203125" style="35" customWidth="1"/>
    <col min="2055" max="2055" width="14.109375" style="35" customWidth="1"/>
    <col min="2056" max="2056" width="14" style="35" customWidth="1"/>
    <col min="2057" max="2304" width="9.109375" style="35"/>
    <col min="2305" max="2305" width="3.6640625" style="35" customWidth="1"/>
    <col min="2306" max="2306" width="37.109375" style="35" customWidth="1"/>
    <col min="2307" max="2307" width="7.5546875" style="35" customWidth="1"/>
    <col min="2308" max="2308" width="10.44140625" style="35" customWidth="1"/>
    <col min="2309" max="2309" width="8.109375" style="35" customWidth="1"/>
    <col min="2310" max="2310" width="10.33203125" style="35" customWidth="1"/>
    <col min="2311" max="2311" width="14.109375" style="35" customWidth="1"/>
    <col min="2312" max="2312" width="14" style="35" customWidth="1"/>
    <col min="2313" max="2560" width="9.109375" style="35"/>
    <col min="2561" max="2561" width="3.6640625" style="35" customWidth="1"/>
    <col min="2562" max="2562" width="37.109375" style="35" customWidth="1"/>
    <col min="2563" max="2563" width="7.5546875" style="35" customWidth="1"/>
    <col min="2564" max="2564" width="10.44140625" style="35" customWidth="1"/>
    <col min="2565" max="2565" width="8.109375" style="35" customWidth="1"/>
    <col min="2566" max="2566" width="10.33203125" style="35" customWidth="1"/>
    <col min="2567" max="2567" width="14.109375" style="35" customWidth="1"/>
    <col min="2568" max="2568" width="14" style="35" customWidth="1"/>
    <col min="2569" max="2816" width="9.109375" style="35"/>
    <col min="2817" max="2817" width="3.6640625" style="35" customWidth="1"/>
    <col min="2818" max="2818" width="37.109375" style="35" customWidth="1"/>
    <col min="2819" max="2819" width="7.5546875" style="35" customWidth="1"/>
    <col min="2820" max="2820" width="10.44140625" style="35" customWidth="1"/>
    <col min="2821" max="2821" width="8.109375" style="35" customWidth="1"/>
    <col min="2822" max="2822" width="10.33203125" style="35" customWidth="1"/>
    <col min="2823" max="2823" width="14.109375" style="35" customWidth="1"/>
    <col min="2824" max="2824" width="14" style="35" customWidth="1"/>
    <col min="2825" max="3072" width="9.109375" style="35"/>
    <col min="3073" max="3073" width="3.6640625" style="35" customWidth="1"/>
    <col min="3074" max="3074" width="37.109375" style="35" customWidth="1"/>
    <col min="3075" max="3075" width="7.5546875" style="35" customWidth="1"/>
    <col min="3076" max="3076" width="10.44140625" style="35" customWidth="1"/>
    <col min="3077" max="3077" width="8.109375" style="35" customWidth="1"/>
    <col min="3078" max="3078" width="10.33203125" style="35" customWidth="1"/>
    <col min="3079" max="3079" width="14.109375" style="35" customWidth="1"/>
    <col min="3080" max="3080" width="14" style="35" customWidth="1"/>
    <col min="3081" max="3328" width="9.109375" style="35"/>
    <col min="3329" max="3329" width="3.6640625" style="35" customWidth="1"/>
    <col min="3330" max="3330" width="37.109375" style="35" customWidth="1"/>
    <col min="3331" max="3331" width="7.5546875" style="35" customWidth="1"/>
    <col min="3332" max="3332" width="10.44140625" style="35" customWidth="1"/>
    <col min="3333" max="3333" width="8.109375" style="35" customWidth="1"/>
    <col min="3334" max="3334" width="10.33203125" style="35" customWidth="1"/>
    <col min="3335" max="3335" width="14.109375" style="35" customWidth="1"/>
    <col min="3336" max="3336" width="14" style="35" customWidth="1"/>
    <col min="3337" max="3584" width="9.109375" style="35"/>
    <col min="3585" max="3585" width="3.6640625" style="35" customWidth="1"/>
    <col min="3586" max="3586" width="37.109375" style="35" customWidth="1"/>
    <col min="3587" max="3587" width="7.5546875" style="35" customWidth="1"/>
    <col min="3588" max="3588" width="10.44140625" style="35" customWidth="1"/>
    <col min="3589" max="3589" width="8.109375" style="35" customWidth="1"/>
    <col min="3590" max="3590" width="10.33203125" style="35" customWidth="1"/>
    <col min="3591" max="3591" width="14.109375" style="35" customWidth="1"/>
    <col min="3592" max="3592" width="14" style="35" customWidth="1"/>
    <col min="3593" max="3840" width="9.109375" style="35"/>
    <col min="3841" max="3841" width="3.6640625" style="35" customWidth="1"/>
    <col min="3842" max="3842" width="37.109375" style="35" customWidth="1"/>
    <col min="3843" max="3843" width="7.5546875" style="35" customWidth="1"/>
    <col min="3844" max="3844" width="10.44140625" style="35" customWidth="1"/>
    <col min="3845" max="3845" width="8.109375" style="35" customWidth="1"/>
    <col min="3846" max="3846" width="10.33203125" style="35" customWidth="1"/>
    <col min="3847" max="3847" width="14.109375" style="35" customWidth="1"/>
    <col min="3848" max="3848" width="14" style="35" customWidth="1"/>
    <col min="3849" max="4096" width="9.109375" style="35"/>
    <col min="4097" max="4097" width="3.6640625" style="35" customWidth="1"/>
    <col min="4098" max="4098" width="37.109375" style="35" customWidth="1"/>
    <col min="4099" max="4099" width="7.5546875" style="35" customWidth="1"/>
    <col min="4100" max="4100" width="10.44140625" style="35" customWidth="1"/>
    <col min="4101" max="4101" width="8.109375" style="35" customWidth="1"/>
    <col min="4102" max="4102" width="10.33203125" style="35" customWidth="1"/>
    <col min="4103" max="4103" width="14.109375" style="35" customWidth="1"/>
    <col min="4104" max="4104" width="14" style="35" customWidth="1"/>
    <col min="4105" max="4352" width="9.109375" style="35"/>
    <col min="4353" max="4353" width="3.6640625" style="35" customWidth="1"/>
    <col min="4354" max="4354" width="37.109375" style="35" customWidth="1"/>
    <col min="4355" max="4355" width="7.5546875" style="35" customWidth="1"/>
    <col min="4356" max="4356" width="10.44140625" style="35" customWidth="1"/>
    <col min="4357" max="4357" width="8.109375" style="35" customWidth="1"/>
    <col min="4358" max="4358" width="10.33203125" style="35" customWidth="1"/>
    <col min="4359" max="4359" width="14.109375" style="35" customWidth="1"/>
    <col min="4360" max="4360" width="14" style="35" customWidth="1"/>
    <col min="4361" max="4608" width="9.109375" style="35"/>
    <col min="4609" max="4609" width="3.6640625" style="35" customWidth="1"/>
    <col min="4610" max="4610" width="37.109375" style="35" customWidth="1"/>
    <col min="4611" max="4611" width="7.5546875" style="35" customWidth="1"/>
    <col min="4612" max="4612" width="10.44140625" style="35" customWidth="1"/>
    <col min="4613" max="4613" width="8.109375" style="35" customWidth="1"/>
    <col min="4614" max="4614" width="10.33203125" style="35" customWidth="1"/>
    <col min="4615" max="4615" width="14.109375" style="35" customWidth="1"/>
    <col min="4616" max="4616" width="14" style="35" customWidth="1"/>
    <col min="4617" max="4864" width="9.109375" style="35"/>
    <col min="4865" max="4865" width="3.6640625" style="35" customWidth="1"/>
    <col min="4866" max="4866" width="37.109375" style="35" customWidth="1"/>
    <col min="4867" max="4867" width="7.5546875" style="35" customWidth="1"/>
    <col min="4868" max="4868" width="10.44140625" style="35" customWidth="1"/>
    <col min="4869" max="4869" width="8.109375" style="35" customWidth="1"/>
    <col min="4870" max="4870" width="10.33203125" style="35" customWidth="1"/>
    <col min="4871" max="4871" width="14.109375" style="35" customWidth="1"/>
    <col min="4872" max="4872" width="14" style="35" customWidth="1"/>
    <col min="4873" max="5120" width="9.109375" style="35"/>
    <col min="5121" max="5121" width="3.6640625" style="35" customWidth="1"/>
    <col min="5122" max="5122" width="37.109375" style="35" customWidth="1"/>
    <col min="5123" max="5123" width="7.5546875" style="35" customWidth="1"/>
    <col min="5124" max="5124" width="10.44140625" style="35" customWidth="1"/>
    <col min="5125" max="5125" width="8.109375" style="35" customWidth="1"/>
    <col min="5126" max="5126" width="10.33203125" style="35" customWidth="1"/>
    <col min="5127" max="5127" width="14.109375" style="35" customWidth="1"/>
    <col min="5128" max="5128" width="14" style="35" customWidth="1"/>
    <col min="5129" max="5376" width="9.109375" style="35"/>
    <col min="5377" max="5377" width="3.6640625" style="35" customWidth="1"/>
    <col min="5378" max="5378" width="37.109375" style="35" customWidth="1"/>
    <col min="5379" max="5379" width="7.5546875" style="35" customWidth="1"/>
    <col min="5380" max="5380" width="10.44140625" style="35" customWidth="1"/>
    <col min="5381" max="5381" width="8.109375" style="35" customWidth="1"/>
    <col min="5382" max="5382" width="10.33203125" style="35" customWidth="1"/>
    <col min="5383" max="5383" width="14.109375" style="35" customWidth="1"/>
    <col min="5384" max="5384" width="14" style="35" customWidth="1"/>
    <col min="5385" max="5632" width="9.109375" style="35"/>
    <col min="5633" max="5633" width="3.6640625" style="35" customWidth="1"/>
    <col min="5634" max="5634" width="37.109375" style="35" customWidth="1"/>
    <col min="5635" max="5635" width="7.5546875" style="35" customWidth="1"/>
    <col min="5636" max="5636" width="10.44140625" style="35" customWidth="1"/>
    <col min="5637" max="5637" width="8.109375" style="35" customWidth="1"/>
    <col min="5638" max="5638" width="10.33203125" style="35" customWidth="1"/>
    <col min="5639" max="5639" width="14.109375" style="35" customWidth="1"/>
    <col min="5640" max="5640" width="14" style="35" customWidth="1"/>
    <col min="5641" max="5888" width="9.109375" style="35"/>
    <col min="5889" max="5889" width="3.6640625" style="35" customWidth="1"/>
    <col min="5890" max="5890" width="37.109375" style="35" customWidth="1"/>
    <col min="5891" max="5891" width="7.5546875" style="35" customWidth="1"/>
    <col min="5892" max="5892" width="10.44140625" style="35" customWidth="1"/>
    <col min="5893" max="5893" width="8.109375" style="35" customWidth="1"/>
    <col min="5894" max="5894" width="10.33203125" style="35" customWidth="1"/>
    <col min="5895" max="5895" width="14.109375" style="35" customWidth="1"/>
    <col min="5896" max="5896" width="14" style="35" customWidth="1"/>
    <col min="5897" max="6144" width="9.109375" style="35"/>
    <col min="6145" max="6145" width="3.6640625" style="35" customWidth="1"/>
    <col min="6146" max="6146" width="37.109375" style="35" customWidth="1"/>
    <col min="6147" max="6147" width="7.5546875" style="35" customWidth="1"/>
    <col min="6148" max="6148" width="10.44140625" style="35" customWidth="1"/>
    <col min="6149" max="6149" width="8.109375" style="35" customWidth="1"/>
    <col min="6150" max="6150" width="10.33203125" style="35" customWidth="1"/>
    <col min="6151" max="6151" width="14.109375" style="35" customWidth="1"/>
    <col min="6152" max="6152" width="14" style="35" customWidth="1"/>
    <col min="6153" max="6400" width="9.109375" style="35"/>
    <col min="6401" max="6401" width="3.6640625" style="35" customWidth="1"/>
    <col min="6402" max="6402" width="37.109375" style="35" customWidth="1"/>
    <col min="6403" max="6403" width="7.5546875" style="35" customWidth="1"/>
    <col min="6404" max="6404" width="10.44140625" style="35" customWidth="1"/>
    <col min="6405" max="6405" width="8.109375" style="35" customWidth="1"/>
    <col min="6406" max="6406" width="10.33203125" style="35" customWidth="1"/>
    <col min="6407" max="6407" width="14.109375" style="35" customWidth="1"/>
    <col min="6408" max="6408" width="14" style="35" customWidth="1"/>
    <col min="6409" max="6656" width="9.109375" style="35"/>
    <col min="6657" max="6657" width="3.6640625" style="35" customWidth="1"/>
    <col min="6658" max="6658" width="37.109375" style="35" customWidth="1"/>
    <col min="6659" max="6659" width="7.5546875" style="35" customWidth="1"/>
    <col min="6660" max="6660" width="10.44140625" style="35" customWidth="1"/>
    <col min="6661" max="6661" width="8.109375" style="35" customWidth="1"/>
    <col min="6662" max="6662" width="10.33203125" style="35" customWidth="1"/>
    <col min="6663" max="6663" width="14.109375" style="35" customWidth="1"/>
    <col min="6664" max="6664" width="14" style="35" customWidth="1"/>
    <col min="6665" max="6912" width="9.109375" style="35"/>
    <col min="6913" max="6913" width="3.6640625" style="35" customWidth="1"/>
    <col min="6914" max="6914" width="37.109375" style="35" customWidth="1"/>
    <col min="6915" max="6915" width="7.5546875" style="35" customWidth="1"/>
    <col min="6916" max="6916" width="10.44140625" style="35" customWidth="1"/>
    <col min="6917" max="6917" width="8.109375" style="35" customWidth="1"/>
    <col min="6918" max="6918" width="10.33203125" style="35" customWidth="1"/>
    <col min="6919" max="6919" width="14.109375" style="35" customWidth="1"/>
    <col min="6920" max="6920" width="14" style="35" customWidth="1"/>
    <col min="6921" max="7168" width="9.109375" style="35"/>
    <col min="7169" max="7169" width="3.6640625" style="35" customWidth="1"/>
    <col min="7170" max="7170" width="37.109375" style="35" customWidth="1"/>
    <col min="7171" max="7171" width="7.5546875" style="35" customWidth="1"/>
    <col min="7172" max="7172" width="10.44140625" style="35" customWidth="1"/>
    <col min="7173" max="7173" width="8.109375" style="35" customWidth="1"/>
    <col min="7174" max="7174" width="10.33203125" style="35" customWidth="1"/>
    <col min="7175" max="7175" width="14.109375" style="35" customWidth="1"/>
    <col min="7176" max="7176" width="14" style="35" customWidth="1"/>
    <col min="7177" max="7424" width="9.109375" style="35"/>
    <col min="7425" max="7425" width="3.6640625" style="35" customWidth="1"/>
    <col min="7426" max="7426" width="37.109375" style="35" customWidth="1"/>
    <col min="7427" max="7427" width="7.5546875" style="35" customWidth="1"/>
    <col min="7428" max="7428" width="10.44140625" style="35" customWidth="1"/>
    <col min="7429" max="7429" width="8.109375" style="35" customWidth="1"/>
    <col min="7430" max="7430" width="10.33203125" style="35" customWidth="1"/>
    <col min="7431" max="7431" width="14.109375" style="35" customWidth="1"/>
    <col min="7432" max="7432" width="14" style="35" customWidth="1"/>
    <col min="7433" max="7680" width="9.109375" style="35"/>
    <col min="7681" max="7681" width="3.6640625" style="35" customWidth="1"/>
    <col min="7682" max="7682" width="37.109375" style="35" customWidth="1"/>
    <col min="7683" max="7683" width="7.5546875" style="35" customWidth="1"/>
    <col min="7684" max="7684" width="10.44140625" style="35" customWidth="1"/>
    <col min="7685" max="7685" width="8.109375" style="35" customWidth="1"/>
    <col min="7686" max="7686" width="10.33203125" style="35" customWidth="1"/>
    <col min="7687" max="7687" width="14.109375" style="35" customWidth="1"/>
    <col min="7688" max="7688" width="14" style="35" customWidth="1"/>
    <col min="7689" max="7936" width="9.109375" style="35"/>
    <col min="7937" max="7937" width="3.6640625" style="35" customWidth="1"/>
    <col min="7938" max="7938" width="37.109375" style="35" customWidth="1"/>
    <col min="7939" max="7939" width="7.5546875" style="35" customWidth="1"/>
    <col min="7940" max="7940" width="10.44140625" style="35" customWidth="1"/>
    <col min="7941" max="7941" width="8.109375" style="35" customWidth="1"/>
    <col min="7942" max="7942" width="10.33203125" style="35" customWidth="1"/>
    <col min="7943" max="7943" width="14.109375" style="35" customWidth="1"/>
    <col min="7944" max="7944" width="14" style="35" customWidth="1"/>
    <col min="7945" max="8192" width="9.109375" style="35"/>
    <col min="8193" max="8193" width="3.6640625" style="35" customWidth="1"/>
    <col min="8194" max="8194" width="37.109375" style="35" customWidth="1"/>
    <col min="8195" max="8195" width="7.5546875" style="35" customWidth="1"/>
    <col min="8196" max="8196" width="10.44140625" style="35" customWidth="1"/>
    <col min="8197" max="8197" width="8.109375" style="35" customWidth="1"/>
    <col min="8198" max="8198" width="10.33203125" style="35" customWidth="1"/>
    <col min="8199" max="8199" width="14.109375" style="35" customWidth="1"/>
    <col min="8200" max="8200" width="14" style="35" customWidth="1"/>
    <col min="8201" max="8448" width="9.109375" style="35"/>
    <col min="8449" max="8449" width="3.6640625" style="35" customWidth="1"/>
    <col min="8450" max="8450" width="37.109375" style="35" customWidth="1"/>
    <col min="8451" max="8451" width="7.5546875" style="35" customWidth="1"/>
    <col min="8452" max="8452" width="10.44140625" style="35" customWidth="1"/>
    <col min="8453" max="8453" width="8.109375" style="35" customWidth="1"/>
    <col min="8454" max="8454" width="10.33203125" style="35" customWidth="1"/>
    <col min="8455" max="8455" width="14.109375" style="35" customWidth="1"/>
    <col min="8456" max="8456" width="14" style="35" customWidth="1"/>
    <col min="8457" max="8704" width="9.109375" style="35"/>
    <col min="8705" max="8705" width="3.6640625" style="35" customWidth="1"/>
    <col min="8706" max="8706" width="37.109375" style="35" customWidth="1"/>
    <col min="8707" max="8707" width="7.5546875" style="35" customWidth="1"/>
    <col min="8708" max="8708" width="10.44140625" style="35" customWidth="1"/>
    <col min="8709" max="8709" width="8.109375" style="35" customWidth="1"/>
    <col min="8710" max="8710" width="10.33203125" style="35" customWidth="1"/>
    <col min="8711" max="8711" width="14.109375" style="35" customWidth="1"/>
    <col min="8712" max="8712" width="14" style="35" customWidth="1"/>
    <col min="8713" max="8960" width="9.109375" style="35"/>
    <col min="8961" max="8961" width="3.6640625" style="35" customWidth="1"/>
    <col min="8962" max="8962" width="37.109375" style="35" customWidth="1"/>
    <col min="8963" max="8963" width="7.5546875" style="35" customWidth="1"/>
    <col min="8964" max="8964" width="10.44140625" style="35" customWidth="1"/>
    <col min="8965" max="8965" width="8.109375" style="35" customWidth="1"/>
    <col min="8966" max="8966" width="10.33203125" style="35" customWidth="1"/>
    <col min="8967" max="8967" width="14.109375" style="35" customWidth="1"/>
    <col min="8968" max="8968" width="14" style="35" customWidth="1"/>
    <col min="8969" max="9216" width="9.109375" style="35"/>
    <col min="9217" max="9217" width="3.6640625" style="35" customWidth="1"/>
    <col min="9218" max="9218" width="37.109375" style="35" customWidth="1"/>
    <col min="9219" max="9219" width="7.5546875" style="35" customWidth="1"/>
    <col min="9220" max="9220" width="10.44140625" style="35" customWidth="1"/>
    <col min="9221" max="9221" width="8.109375" style="35" customWidth="1"/>
    <col min="9222" max="9222" width="10.33203125" style="35" customWidth="1"/>
    <col min="9223" max="9223" width="14.109375" style="35" customWidth="1"/>
    <col min="9224" max="9224" width="14" style="35" customWidth="1"/>
    <col min="9225" max="9472" width="9.109375" style="35"/>
    <col min="9473" max="9473" width="3.6640625" style="35" customWidth="1"/>
    <col min="9474" max="9474" width="37.109375" style="35" customWidth="1"/>
    <col min="9475" max="9475" width="7.5546875" style="35" customWidth="1"/>
    <col min="9476" max="9476" width="10.44140625" style="35" customWidth="1"/>
    <col min="9477" max="9477" width="8.109375" style="35" customWidth="1"/>
    <col min="9478" max="9478" width="10.33203125" style="35" customWidth="1"/>
    <col min="9479" max="9479" width="14.109375" style="35" customWidth="1"/>
    <col min="9480" max="9480" width="14" style="35" customWidth="1"/>
    <col min="9481" max="9728" width="9.109375" style="35"/>
    <col min="9729" max="9729" width="3.6640625" style="35" customWidth="1"/>
    <col min="9730" max="9730" width="37.109375" style="35" customWidth="1"/>
    <col min="9731" max="9731" width="7.5546875" style="35" customWidth="1"/>
    <col min="9732" max="9732" width="10.44140625" style="35" customWidth="1"/>
    <col min="9733" max="9733" width="8.109375" style="35" customWidth="1"/>
    <col min="9734" max="9734" width="10.33203125" style="35" customWidth="1"/>
    <col min="9735" max="9735" width="14.109375" style="35" customWidth="1"/>
    <col min="9736" max="9736" width="14" style="35" customWidth="1"/>
    <col min="9737" max="9984" width="9.109375" style="35"/>
    <col min="9985" max="9985" width="3.6640625" style="35" customWidth="1"/>
    <col min="9986" max="9986" width="37.109375" style="35" customWidth="1"/>
    <col min="9987" max="9987" width="7.5546875" style="35" customWidth="1"/>
    <col min="9988" max="9988" width="10.44140625" style="35" customWidth="1"/>
    <col min="9989" max="9989" width="8.109375" style="35" customWidth="1"/>
    <col min="9990" max="9990" width="10.33203125" style="35" customWidth="1"/>
    <col min="9991" max="9991" width="14.109375" style="35" customWidth="1"/>
    <col min="9992" max="9992" width="14" style="35" customWidth="1"/>
    <col min="9993" max="10240" width="9.109375" style="35"/>
    <col min="10241" max="10241" width="3.6640625" style="35" customWidth="1"/>
    <col min="10242" max="10242" width="37.109375" style="35" customWidth="1"/>
    <col min="10243" max="10243" width="7.5546875" style="35" customWidth="1"/>
    <col min="10244" max="10244" width="10.44140625" style="35" customWidth="1"/>
    <col min="10245" max="10245" width="8.109375" style="35" customWidth="1"/>
    <col min="10246" max="10246" width="10.33203125" style="35" customWidth="1"/>
    <col min="10247" max="10247" width="14.109375" style="35" customWidth="1"/>
    <col min="10248" max="10248" width="14" style="35" customWidth="1"/>
    <col min="10249" max="10496" width="9.109375" style="35"/>
    <col min="10497" max="10497" width="3.6640625" style="35" customWidth="1"/>
    <col min="10498" max="10498" width="37.109375" style="35" customWidth="1"/>
    <col min="10499" max="10499" width="7.5546875" style="35" customWidth="1"/>
    <col min="10500" max="10500" width="10.44140625" style="35" customWidth="1"/>
    <col min="10501" max="10501" width="8.109375" style="35" customWidth="1"/>
    <col min="10502" max="10502" width="10.33203125" style="35" customWidth="1"/>
    <col min="10503" max="10503" width="14.109375" style="35" customWidth="1"/>
    <col min="10504" max="10504" width="14" style="35" customWidth="1"/>
    <col min="10505" max="10752" width="9.109375" style="35"/>
    <col min="10753" max="10753" width="3.6640625" style="35" customWidth="1"/>
    <col min="10754" max="10754" width="37.109375" style="35" customWidth="1"/>
    <col min="10755" max="10755" width="7.5546875" style="35" customWidth="1"/>
    <col min="10756" max="10756" width="10.44140625" style="35" customWidth="1"/>
    <col min="10757" max="10757" width="8.109375" style="35" customWidth="1"/>
    <col min="10758" max="10758" width="10.33203125" style="35" customWidth="1"/>
    <col min="10759" max="10759" width="14.109375" style="35" customWidth="1"/>
    <col min="10760" max="10760" width="14" style="35" customWidth="1"/>
    <col min="10761" max="11008" width="9.109375" style="35"/>
    <col min="11009" max="11009" width="3.6640625" style="35" customWidth="1"/>
    <col min="11010" max="11010" width="37.109375" style="35" customWidth="1"/>
    <col min="11011" max="11011" width="7.5546875" style="35" customWidth="1"/>
    <col min="11012" max="11012" width="10.44140625" style="35" customWidth="1"/>
    <col min="11013" max="11013" width="8.109375" style="35" customWidth="1"/>
    <col min="11014" max="11014" width="10.33203125" style="35" customWidth="1"/>
    <col min="11015" max="11015" width="14.109375" style="35" customWidth="1"/>
    <col min="11016" max="11016" width="14" style="35" customWidth="1"/>
    <col min="11017" max="11264" width="9.109375" style="35"/>
    <col min="11265" max="11265" width="3.6640625" style="35" customWidth="1"/>
    <col min="11266" max="11266" width="37.109375" style="35" customWidth="1"/>
    <col min="11267" max="11267" width="7.5546875" style="35" customWidth="1"/>
    <col min="11268" max="11268" width="10.44140625" style="35" customWidth="1"/>
    <col min="11269" max="11269" width="8.109375" style="35" customWidth="1"/>
    <col min="11270" max="11270" width="10.33203125" style="35" customWidth="1"/>
    <col min="11271" max="11271" width="14.109375" style="35" customWidth="1"/>
    <col min="11272" max="11272" width="14" style="35" customWidth="1"/>
    <col min="11273" max="11520" width="9.109375" style="35"/>
    <col min="11521" max="11521" width="3.6640625" style="35" customWidth="1"/>
    <col min="11522" max="11522" width="37.109375" style="35" customWidth="1"/>
    <col min="11523" max="11523" width="7.5546875" style="35" customWidth="1"/>
    <col min="11524" max="11524" width="10.44140625" style="35" customWidth="1"/>
    <col min="11525" max="11525" width="8.109375" style="35" customWidth="1"/>
    <col min="11526" max="11526" width="10.33203125" style="35" customWidth="1"/>
    <col min="11527" max="11527" width="14.109375" style="35" customWidth="1"/>
    <col min="11528" max="11528" width="14" style="35" customWidth="1"/>
    <col min="11529" max="11776" width="9.109375" style="35"/>
    <col min="11777" max="11777" width="3.6640625" style="35" customWidth="1"/>
    <col min="11778" max="11778" width="37.109375" style="35" customWidth="1"/>
    <col min="11779" max="11779" width="7.5546875" style="35" customWidth="1"/>
    <col min="11780" max="11780" width="10.44140625" style="35" customWidth="1"/>
    <col min="11781" max="11781" width="8.109375" style="35" customWidth="1"/>
    <col min="11782" max="11782" width="10.33203125" style="35" customWidth="1"/>
    <col min="11783" max="11783" width="14.109375" style="35" customWidth="1"/>
    <col min="11784" max="11784" width="14" style="35" customWidth="1"/>
    <col min="11785" max="12032" width="9.109375" style="35"/>
    <col min="12033" max="12033" width="3.6640625" style="35" customWidth="1"/>
    <col min="12034" max="12034" width="37.109375" style="35" customWidth="1"/>
    <col min="12035" max="12035" width="7.5546875" style="35" customWidth="1"/>
    <col min="12036" max="12036" width="10.44140625" style="35" customWidth="1"/>
    <col min="12037" max="12037" width="8.109375" style="35" customWidth="1"/>
    <col min="12038" max="12038" width="10.33203125" style="35" customWidth="1"/>
    <col min="12039" max="12039" width="14.109375" style="35" customWidth="1"/>
    <col min="12040" max="12040" width="14" style="35" customWidth="1"/>
    <col min="12041" max="12288" width="9.109375" style="35"/>
    <col min="12289" max="12289" width="3.6640625" style="35" customWidth="1"/>
    <col min="12290" max="12290" width="37.109375" style="35" customWidth="1"/>
    <col min="12291" max="12291" width="7.5546875" style="35" customWidth="1"/>
    <col min="12292" max="12292" width="10.44140625" style="35" customWidth="1"/>
    <col min="12293" max="12293" width="8.109375" style="35" customWidth="1"/>
    <col min="12294" max="12294" width="10.33203125" style="35" customWidth="1"/>
    <col min="12295" max="12295" width="14.109375" style="35" customWidth="1"/>
    <col min="12296" max="12296" width="14" style="35" customWidth="1"/>
    <col min="12297" max="12544" width="9.109375" style="35"/>
    <col min="12545" max="12545" width="3.6640625" style="35" customWidth="1"/>
    <col min="12546" max="12546" width="37.109375" style="35" customWidth="1"/>
    <col min="12547" max="12547" width="7.5546875" style="35" customWidth="1"/>
    <col min="12548" max="12548" width="10.44140625" style="35" customWidth="1"/>
    <col min="12549" max="12549" width="8.109375" style="35" customWidth="1"/>
    <col min="12550" max="12550" width="10.33203125" style="35" customWidth="1"/>
    <col min="12551" max="12551" width="14.109375" style="35" customWidth="1"/>
    <col min="12552" max="12552" width="14" style="35" customWidth="1"/>
    <col min="12553" max="12800" width="9.109375" style="35"/>
    <col min="12801" max="12801" width="3.6640625" style="35" customWidth="1"/>
    <col min="12802" max="12802" width="37.109375" style="35" customWidth="1"/>
    <col min="12803" max="12803" width="7.5546875" style="35" customWidth="1"/>
    <col min="12804" max="12804" width="10.44140625" style="35" customWidth="1"/>
    <col min="12805" max="12805" width="8.109375" style="35" customWidth="1"/>
    <col min="12806" max="12806" width="10.33203125" style="35" customWidth="1"/>
    <col min="12807" max="12807" width="14.109375" style="35" customWidth="1"/>
    <col min="12808" max="12808" width="14" style="35" customWidth="1"/>
    <col min="12809" max="13056" width="9.109375" style="35"/>
    <col min="13057" max="13057" width="3.6640625" style="35" customWidth="1"/>
    <col min="13058" max="13058" width="37.109375" style="35" customWidth="1"/>
    <col min="13059" max="13059" width="7.5546875" style="35" customWidth="1"/>
    <col min="13060" max="13060" width="10.44140625" style="35" customWidth="1"/>
    <col min="13061" max="13061" width="8.109375" style="35" customWidth="1"/>
    <col min="13062" max="13062" width="10.33203125" style="35" customWidth="1"/>
    <col min="13063" max="13063" width="14.109375" style="35" customWidth="1"/>
    <col min="13064" max="13064" width="14" style="35" customWidth="1"/>
    <col min="13065" max="13312" width="9.109375" style="35"/>
    <col min="13313" max="13313" width="3.6640625" style="35" customWidth="1"/>
    <col min="13314" max="13314" width="37.109375" style="35" customWidth="1"/>
    <col min="13315" max="13315" width="7.5546875" style="35" customWidth="1"/>
    <col min="13316" max="13316" width="10.44140625" style="35" customWidth="1"/>
    <col min="13317" max="13317" width="8.109375" style="35" customWidth="1"/>
    <col min="13318" max="13318" width="10.33203125" style="35" customWidth="1"/>
    <col min="13319" max="13319" width="14.109375" style="35" customWidth="1"/>
    <col min="13320" max="13320" width="14" style="35" customWidth="1"/>
    <col min="13321" max="13568" width="9.109375" style="35"/>
    <col min="13569" max="13569" width="3.6640625" style="35" customWidth="1"/>
    <col min="13570" max="13570" width="37.109375" style="35" customWidth="1"/>
    <col min="13571" max="13571" width="7.5546875" style="35" customWidth="1"/>
    <col min="13572" max="13572" width="10.44140625" style="35" customWidth="1"/>
    <col min="13573" max="13573" width="8.109375" style="35" customWidth="1"/>
    <col min="13574" max="13574" width="10.33203125" style="35" customWidth="1"/>
    <col min="13575" max="13575" width="14.109375" style="35" customWidth="1"/>
    <col min="13576" max="13576" width="14" style="35" customWidth="1"/>
    <col min="13577" max="13824" width="9.109375" style="35"/>
    <col min="13825" max="13825" width="3.6640625" style="35" customWidth="1"/>
    <col min="13826" max="13826" width="37.109375" style="35" customWidth="1"/>
    <col min="13827" max="13827" width="7.5546875" style="35" customWidth="1"/>
    <col min="13828" max="13828" width="10.44140625" style="35" customWidth="1"/>
    <col min="13829" max="13829" width="8.109375" style="35" customWidth="1"/>
    <col min="13830" max="13830" width="10.33203125" style="35" customWidth="1"/>
    <col min="13831" max="13831" width="14.109375" style="35" customWidth="1"/>
    <col min="13832" max="13832" width="14" style="35" customWidth="1"/>
    <col min="13833" max="14080" width="9.109375" style="35"/>
    <col min="14081" max="14081" width="3.6640625" style="35" customWidth="1"/>
    <col min="14082" max="14082" width="37.109375" style="35" customWidth="1"/>
    <col min="14083" max="14083" width="7.5546875" style="35" customWidth="1"/>
    <col min="14084" max="14084" width="10.44140625" style="35" customWidth="1"/>
    <col min="14085" max="14085" width="8.109375" style="35" customWidth="1"/>
    <col min="14086" max="14086" width="10.33203125" style="35" customWidth="1"/>
    <col min="14087" max="14087" width="14.109375" style="35" customWidth="1"/>
    <col min="14088" max="14088" width="14" style="35" customWidth="1"/>
    <col min="14089" max="14336" width="9.109375" style="35"/>
    <col min="14337" max="14337" width="3.6640625" style="35" customWidth="1"/>
    <col min="14338" max="14338" width="37.109375" style="35" customWidth="1"/>
    <col min="14339" max="14339" width="7.5546875" style="35" customWidth="1"/>
    <col min="14340" max="14340" width="10.44140625" style="35" customWidth="1"/>
    <col min="14341" max="14341" width="8.109375" style="35" customWidth="1"/>
    <col min="14342" max="14342" width="10.33203125" style="35" customWidth="1"/>
    <col min="14343" max="14343" width="14.109375" style="35" customWidth="1"/>
    <col min="14344" max="14344" width="14" style="35" customWidth="1"/>
    <col min="14345" max="14592" width="9.109375" style="35"/>
    <col min="14593" max="14593" width="3.6640625" style="35" customWidth="1"/>
    <col min="14594" max="14594" width="37.109375" style="35" customWidth="1"/>
    <col min="14595" max="14595" width="7.5546875" style="35" customWidth="1"/>
    <col min="14596" max="14596" width="10.44140625" style="35" customWidth="1"/>
    <col min="14597" max="14597" width="8.109375" style="35" customWidth="1"/>
    <col min="14598" max="14598" width="10.33203125" style="35" customWidth="1"/>
    <col min="14599" max="14599" width="14.109375" style="35" customWidth="1"/>
    <col min="14600" max="14600" width="14" style="35" customWidth="1"/>
    <col min="14601" max="14848" width="9.109375" style="35"/>
    <col min="14849" max="14849" width="3.6640625" style="35" customWidth="1"/>
    <col min="14850" max="14850" width="37.109375" style="35" customWidth="1"/>
    <col min="14851" max="14851" width="7.5546875" style="35" customWidth="1"/>
    <col min="14852" max="14852" width="10.44140625" style="35" customWidth="1"/>
    <col min="14853" max="14853" width="8.109375" style="35" customWidth="1"/>
    <col min="14854" max="14854" width="10.33203125" style="35" customWidth="1"/>
    <col min="14855" max="14855" width="14.109375" style="35" customWidth="1"/>
    <col min="14856" max="14856" width="14" style="35" customWidth="1"/>
    <col min="14857" max="15104" width="9.109375" style="35"/>
    <col min="15105" max="15105" width="3.6640625" style="35" customWidth="1"/>
    <col min="15106" max="15106" width="37.109375" style="35" customWidth="1"/>
    <col min="15107" max="15107" width="7.5546875" style="35" customWidth="1"/>
    <col min="15108" max="15108" width="10.44140625" style="35" customWidth="1"/>
    <col min="15109" max="15109" width="8.109375" style="35" customWidth="1"/>
    <col min="15110" max="15110" width="10.33203125" style="35" customWidth="1"/>
    <col min="15111" max="15111" width="14.109375" style="35" customWidth="1"/>
    <col min="15112" max="15112" width="14" style="35" customWidth="1"/>
    <col min="15113" max="15360" width="9.109375" style="35"/>
    <col min="15361" max="15361" width="3.6640625" style="35" customWidth="1"/>
    <col min="15362" max="15362" width="37.109375" style="35" customWidth="1"/>
    <col min="15363" max="15363" width="7.5546875" style="35" customWidth="1"/>
    <col min="15364" max="15364" width="10.44140625" style="35" customWidth="1"/>
    <col min="15365" max="15365" width="8.109375" style="35" customWidth="1"/>
    <col min="15366" max="15366" width="10.33203125" style="35" customWidth="1"/>
    <col min="15367" max="15367" width="14.109375" style="35" customWidth="1"/>
    <col min="15368" max="15368" width="14" style="35" customWidth="1"/>
    <col min="15369" max="15616" width="9.109375" style="35"/>
    <col min="15617" max="15617" width="3.6640625" style="35" customWidth="1"/>
    <col min="15618" max="15618" width="37.109375" style="35" customWidth="1"/>
    <col min="15619" max="15619" width="7.5546875" style="35" customWidth="1"/>
    <col min="15620" max="15620" width="10.44140625" style="35" customWidth="1"/>
    <col min="15621" max="15621" width="8.109375" style="35" customWidth="1"/>
    <col min="15622" max="15622" width="10.33203125" style="35" customWidth="1"/>
    <col min="15623" max="15623" width="14.109375" style="35" customWidth="1"/>
    <col min="15624" max="15624" width="14" style="35" customWidth="1"/>
    <col min="15625" max="15872" width="9.109375" style="35"/>
    <col min="15873" max="15873" width="3.6640625" style="35" customWidth="1"/>
    <col min="15874" max="15874" width="37.109375" style="35" customWidth="1"/>
    <col min="15875" max="15875" width="7.5546875" style="35" customWidth="1"/>
    <col min="15876" max="15876" width="10.44140625" style="35" customWidth="1"/>
    <col min="15877" max="15877" width="8.109375" style="35" customWidth="1"/>
    <col min="15878" max="15878" width="10.33203125" style="35" customWidth="1"/>
    <col min="15879" max="15879" width="14.109375" style="35" customWidth="1"/>
    <col min="15880" max="15880" width="14" style="35" customWidth="1"/>
    <col min="15881" max="16128" width="9.109375" style="35"/>
    <col min="16129" max="16129" width="3.6640625" style="35" customWidth="1"/>
    <col min="16130" max="16130" width="37.109375" style="35" customWidth="1"/>
    <col min="16131" max="16131" width="7.5546875" style="35" customWidth="1"/>
    <col min="16132" max="16132" width="10.44140625" style="35" customWidth="1"/>
    <col min="16133" max="16133" width="8.109375" style="35" customWidth="1"/>
    <col min="16134" max="16134" width="10.33203125" style="35" customWidth="1"/>
    <col min="16135" max="16135" width="14.109375" style="35" customWidth="1"/>
    <col min="16136" max="16136" width="14" style="35" customWidth="1"/>
    <col min="16137" max="16384" width="9.109375" style="35"/>
  </cols>
  <sheetData>
    <row r="1" spans="1:10" ht="34.799999999999997" customHeight="1" x14ac:dyDescent="0.3">
      <c r="A1" s="94" t="s">
        <v>138</v>
      </c>
      <c r="B1" s="94"/>
      <c r="C1" s="94"/>
      <c r="D1" s="94"/>
      <c r="E1" s="94"/>
      <c r="F1" s="94"/>
      <c r="G1" s="94"/>
    </row>
    <row r="2" spans="1:10" ht="22.5" customHeight="1" x14ac:dyDescent="0.3">
      <c r="A2" s="95" t="s">
        <v>126</v>
      </c>
      <c r="B2" s="95"/>
      <c r="C2" s="95"/>
      <c r="D2" s="95"/>
      <c r="E2" s="95"/>
      <c r="F2" s="95"/>
      <c r="G2" s="95"/>
    </row>
    <row r="3" spans="1:10" ht="63" customHeight="1" x14ac:dyDescent="0.3">
      <c r="A3" s="96" t="s">
        <v>53</v>
      </c>
      <c r="B3" s="96" t="s">
        <v>117</v>
      </c>
      <c r="C3" s="96" t="s">
        <v>118</v>
      </c>
      <c r="D3" s="96" t="s">
        <v>119</v>
      </c>
      <c r="E3" s="96"/>
      <c r="F3" s="96"/>
      <c r="G3" s="96" t="s">
        <v>120</v>
      </c>
    </row>
    <row r="4" spans="1:10" ht="20.25" customHeight="1" x14ac:dyDescent="0.3">
      <c r="A4" s="96"/>
      <c r="B4" s="96"/>
      <c r="C4" s="96"/>
      <c r="D4" s="96" t="s">
        <v>121</v>
      </c>
      <c r="E4" s="96" t="s">
        <v>122</v>
      </c>
      <c r="F4" s="96"/>
      <c r="G4" s="96"/>
    </row>
    <row r="5" spans="1:10" ht="42.6" customHeight="1" x14ac:dyDescent="0.3">
      <c r="A5" s="96"/>
      <c r="B5" s="96"/>
      <c r="C5" s="96"/>
      <c r="D5" s="96"/>
      <c r="E5" s="36" t="s">
        <v>123</v>
      </c>
      <c r="F5" s="36" t="s">
        <v>124</v>
      </c>
      <c r="G5" s="96"/>
    </row>
    <row r="6" spans="1:10" x14ac:dyDescent="0.3">
      <c r="A6" s="36">
        <v>1</v>
      </c>
      <c r="B6" s="36">
        <v>2</v>
      </c>
      <c r="C6" s="88">
        <v>3</v>
      </c>
      <c r="D6" s="36">
        <v>4</v>
      </c>
      <c r="E6" s="36">
        <v>5</v>
      </c>
      <c r="F6" s="36">
        <v>6</v>
      </c>
      <c r="G6" s="36">
        <v>7</v>
      </c>
    </row>
    <row r="7" spans="1:10" ht="59.4" customHeight="1" x14ac:dyDescent="0.3">
      <c r="A7" s="92" t="s">
        <v>125</v>
      </c>
      <c r="B7" s="92"/>
      <c r="C7" s="92"/>
      <c r="D7" s="92"/>
      <c r="E7" s="92"/>
      <c r="F7" s="92"/>
      <c r="G7" s="92"/>
    </row>
    <row r="8" spans="1:10" ht="55.2" customHeight="1" x14ac:dyDescent="0.3">
      <c r="A8" s="57">
        <v>1.1000000000000001</v>
      </c>
      <c r="B8" s="99" t="s">
        <v>2</v>
      </c>
      <c r="C8" s="100"/>
      <c r="D8" s="100"/>
      <c r="E8" s="100"/>
      <c r="F8" s="100"/>
      <c r="G8" s="100"/>
    </row>
    <row r="9" spans="1:10" ht="110.25" customHeight="1" x14ac:dyDescent="0.3">
      <c r="A9" s="37"/>
      <c r="B9" s="77" t="s">
        <v>3</v>
      </c>
      <c r="C9" s="61" t="s">
        <v>4</v>
      </c>
      <c r="D9" s="37" t="s">
        <v>5</v>
      </c>
      <c r="E9" s="37" t="s">
        <v>5</v>
      </c>
      <c r="F9" s="37" t="s">
        <v>5</v>
      </c>
      <c r="G9" s="38"/>
      <c r="H9" s="40"/>
      <c r="I9" s="40"/>
      <c r="J9" s="40"/>
    </row>
    <row r="10" spans="1:10" ht="26.4" x14ac:dyDescent="0.3">
      <c r="A10" s="37"/>
      <c r="B10" s="13" t="s">
        <v>7</v>
      </c>
      <c r="C10" s="61" t="s">
        <v>8</v>
      </c>
      <c r="D10" s="37">
        <v>3</v>
      </c>
      <c r="E10" s="37">
        <v>5</v>
      </c>
      <c r="F10" s="41">
        <v>3</v>
      </c>
      <c r="G10" s="38"/>
      <c r="H10" s="40"/>
      <c r="I10" s="42"/>
      <c r="J10" s="40"/>
    </row>
    <row r="11" spans="1:10" ht="26.4" customHeight="1" x14ac:dyDescent="0.3">
      <c r="A11" s="60" t="s">
        <v>9</v>
      </c>
      <c r="B11" s="99" t="s">
        <v>10</v>
      </c>
      <c r="C11" s="99"/>
      <c r="D11" s="99"/>
      <c r="E11" s="99"/>
      <c r="F11" s="99"/>
      <c r="G11" s="99"/>
      <c r="H11" s="40"/>
      <c r="I11" s="40"/>
      <c r="J11" s="40"/>
    </row>
    <row r="12" spans="1:10" ht="66.599999999999994" customHeight="1" x14ac:dyDescent="0.3">
      <c r="A12" s="37"/>
      <c r="B12" s="12" t="s">
        <v>12</v>
      </c>
      <c r="C12" s="61" t="s">
        <v>13</v>
      </c>
      <c r="D12" s="43">
        <v>2.2999999999999998</v>
      </c>
      <c r="E12" s="86">
        <v>15</v>
      </c>
      <c r="F12" s="86">
        <v>16</v>
      </c>
      <c r="G12" s="84">
        <f>F12/E12</f>
        <v>1.0666666666666667</v>
      </c>
      <c r="H12" s="40"/>
      <c r="I12" s="45"/>
      <c r="J12" s="40"/>
    </row>
    <row r="13" spans="1:10" ht="31.2" customHeight="1" x14ac:dyDescent="0.3">
      <c r="A13" s="11" t="s">
        <v>14</v>
      </c>
      <c r="B13" s="93" t="s">
        <v>15</v>
      </c>
      <c r="C13" s="93"/>
      <c r="D13" s="93"/>
      <c r="E13" s="93"/>
      <c r="F13" s="93"/>
      <c r="G13" s="93"/>
      <c r="H13" s="58"/>
      <c r="I13" s="58"/>
      <c r="J13" s="40"/>
    </row>
    <row r="14" spans="1:10" ht="67.95" customHeight="1" x14ac:dyDescent="0.3">
      <c r="A14" s="11"/>
      <c r="B14" s="12" t="s">
        <v>16</v>
      </c>
      <c r="C14" s="61" t="s">
        <v>17</v>
      </c>
      <c r="D14" s="61">
        <v>0</v>
      </c>
      <c r="E14" s="31">
        <v>0</v>
      </c>
      <c r="F14" s="31">
        <v>0</v>
      </c>
      <c r="G14" s="61">
        <v>0</v>
      </c>
      <c r="H14" s="59"/>
      <c r="J14" s="40"/>
    </row>
    <row r="15" spans="1:10" ht="31.2" customHeight="1" x14ac:dyDescent="0.3">
      <c r="A15" s="11" t="s">
        <v>18</v>
      </c>
      <c r="B15" s="93" t="s">
        <v>127</v>
      </c>
      <c r="C15" s="93"/>
      <c r="D15" s="93"/>
      <c r="E15" s="93"/>
      <c r="F15" s="93"/>
      <c r="G15" s="93"/>
      <c r="H15" s="58"/>
      <c r="I15" s="58"/>
      <c r="J15" s="40"/>
    </row>
    <row r="16" spans="1:10" ht="58.95" customHeight="1" x14ac:dyDescent="0.3">
      <c r="A16" s="37"/>
      <c r="B16" s="12" t="s">
        <v>19</v>
      </c>
      <c r="C16" s="61" t="s">
        <v>13</v>
      </c>
      <c r="D16" s="43">
        <v>103.9</v>
      </c>
      <c r="E16" s="43" t="s">
        <v>128</v>
      </c>
      <c r="F16" s="78">
        <v>104.3</v>
      </c>
      <c r="G16" s="83"/>
      <c r="H16" s="45"/>
      <c r="I16" s="45"/>
      <c r="J16" s="40"/>
    </row>
    <row r="17" spans="1:10" ht="47.4" customHeight="1" x14ac:dyDescent="0.3">
      <c r="A17" s="37"/>
      <c r="B17" s="12" t="s">
        <v>20</v>
      </c>
      <c r="C17" s="61" t="s">
        <v>13</v>
      </c>
      <c r="D17" s="86">
        <v>93</v>
      </c>
      <c r="E17" s="86">
        <v>110</v>
      </c>
      <c r="F17" s="62">
        <v>107.8</v>
      </c>
      <c r="G17" s="83"/>
      <c r="H17" s="40"/>
      <c r="I17" s="45"/>
      <c r="J17" s="40"/>
    </row>
    <row r="18" spans="1:10" ht="37.5" customHeight="1" x14ac:dyDescent="0.3">
      <c r="A18" s="37" t="s">
        <v>21</v>
      </c>
      <c r="B18" s="103" t="s">
        <v>67</v>
      </c>
      <c r="C18" s="103"/>
      <c r="D18" s="103"/>
      <c r="E18" s="103"/>
      <c r="F18" s="103"/>
      <c r="G18" s="103"/>
      <c r="H18" s="40"/>
      <c r="I18" s="45"/>
      <c r="J18" s="40"/>
    </row>
    <row r="19" spans="1:10" ht="45.6" customHeight="1" x14ac:dyDescent="0.3">
      <c r="A19" s="63"/>
      <c r="B19" s="63" t="s">
        <v>82</v>
      </c>
      <c r="C19" s="64" t="s">
        <v>13</v>
      </c>
      <c r="D19" s="43">
        <v>97.8</v>
      </c>
      <c r="E19" s="54">
        <v>0.95</v>
      </c>
      <c r="F19" s="67">
        <v>0.995</v>
      </c>
      <c r="G19" s="44"/>
      <c r="H19" s="40"/>
      <c r="I19" s="40"/>
      <c r="J19" s="40"/>
    </row>
    <row r="20" spans="1:10" ht="40.200000000000003" customHeight="1" x14ac:dyDescent="0.3">
      <c r="A20" s="65"/>
      <c r="B20" s="65" t="s">
        <v>22</v>
      </c>
      <c r="C20" s="64" t="s">
        <v>13</v>
      </c>
      <c r="D20" s="43">
        <v>89.5</v>
      </c>
      <c r="E20" s="54">
        <v>0.95</v>
      </c>
      <c r="F20" s="87">
        <v>0.96799999999999997</v>
      </c>
      <c r="G20" s="44"/>
      <c r="H20" s="40"/>
      <c r="I20" s="40"/>
      <c r="J20" s="40"/>
    </row>
    <row r="21" spans="1:10" ht="30.75" customHeight="1" x14ac:dyDescent="0.3">
      <c r="A21" s="79" t="s">
        <v>23</v>
      </c>
      <c r="B21" s="99" t="s">
        <v>68</v>
      </c>
      <c r="C21" s="99"/>
      <c r="D21" s="99"/>
      <c r="E21" s="99"/>
      <c r="F21" s="99"/>
      <c r="G21" s="99"/>
      <c r="H21" s="40"/>
      <c r="I21" s="40"/>
      <c r="J21" s="40"/>
    </row>
    <row r="22" spans="1:10" ht="66" x14ac:dyDescent="0.3">
      <c r="A22" s="66"/>
      <c r="B22" s="65" t="s">
        <v>84</v>
      </c>
      <c r="C22" s="64" t="s">
        <v>13</v>
      </c>
      <c r="D22" s="82">
        <v>2.0000000000000001E-4</v>
      </c>
      <c r="E22" s="43">
        <v>0.02</v>
      </c>
      <c r="F22" s="50">
        <v>0.02</v>
      </c>
      <c r="G22" s="51"/>
      <c r="H22" s="40"/>
      <c r="I22" s="40"/>
      <c r="J22" s="40"/>
    </row>
    <row r="23" spans="1:10" ht="45.75" customHeight="1" x14ac:dyDescent="0.3">
      <c r="A23" s="48" t="s">
        <v>69</v>
      </c>
      <c r="B23" s="96" t="s">
        <v>24</v>
      </c>
      <c r="C23" s="96"/>
      <c r="D23" s="96"/>
      <c r="E23" s="96"/>
      <c r="F23" s="96"/>
      <c r="G23" s="96"/>
      <c r="H23" s="40"/>
      <c r="I23" s="40"/>
      <c r="J23" s="40"/>
    </row>
    <row r="24" spans="1:10" ht="52.8" x14ac:dyDescent="0.3">
      <c r="A24" s="11"/>
      <c r="B24" s="12" t="s">
        <v>25</v>
      </c>
      <c r="C24" s="61" t="s">
        <v>13</v>
      </c>
      <c r="D24" s="36">
        <v>100</v>
      </c>
      <c r="E24" s="43">
        <v>100</v>
      </c>
      <c r="F24" s="50">
        <v>100</v>
      </c>
      <c r="G24" s="51"/>
      <c r="H24" s="40"/>
      <c r="I24" s="40"/>
      <c r="J24" s="40"/>
    </row>
    <row r="25" spans="1:10" ht="66" x14ac:dyDescent="0.3">
      <c r="A25" s="11"/>
      <c r="B25" s="12" t="s">
        <v>26</v>
      </c>
      <c r="C25" s="61" t="s">
        <v>13</v>
      </c>
      <c r="D25" s="36">
        <v>100</v>
      </c>
      <c r="E25" s="43">
        <v>100</v>
      </c>
      <c r="F25" s="50">
        <v>100</v>
      </c>
      <c r="G25" s="51"/>
      <c r="H25" s="45"/>
      <c r="I25" s="40"/>
      <c r="J25" s="40"/>
    </row>
    <row r="26" spans="1:10" ht="79.2" x14ac:dyDescent="0.3">
      <c r="A26" s="11"/>
      <c r="B26" s="12" t="s">
        <v>113</v>
      </c>
      <c r="C26" s="61" t="s">
        <v>27</v>
      </c>
      <c r="D26" s="36">
        <v>0</v>
      </c>
      <c r="E26" s="43">
        <v>0</v>
      </c>
      <c r="F26" s="46">
        <v>0</v>
      </c>
      <c r="G26" s="51"/>
      <c r="H26" s="40"/>
      <c r="I26" s="40"/>
      <c r="J26" s="40"/>
    </row>
    <row r="27" spans="1:10" ht="26.4" x14ac:dyDescent="0.3">
      <c r="A27" s="10"/>
      <c r="B27" s="12" t="s">
        <v>28</v>
      </c>
      <c r="C27" s="61" t="s">
        <v>13</v>
      </c>
      <c r="D27" s="36">
        <v>0</v>
      </c>
      <c r="E27" s="43">
        <v>0</v>
      </c>
      <c r="F27" s="50">
        <v>0</v>
      </c>
      <c r="G27" s="51"/>
      <c r="H27" s="40"/>
      <c r="I27" s="45"/>
      <c r="J27" s="40"/>
    </row>
    <row r="28" spans="1:10" ht="39.75" customHeight="1" x14ac:dyDescent="0.3">
      <c r="A28" s="48" t="s">
        <v>70</v>
      </c>
      <c r="B28" s="99" t="s">
        <v>71</v>
      </c>
      <c r="C28" s="99"/>
      <c r="D28" s="99"/>
      <c r="E28" s="99"/>
      <c r="F28" s="99"/>
      <c r="G28" s="99"/>
      <c r="H28" s="40"/>
      <c r="I28" s="45"/>
      <c r="J28" s="40"/>
    </row>
    <row r="29" spans="1:10" ht="70.5" customHeight="1" x14ac:dyDescent="0.3">
      <c r="A29" s="10"/>
      <c r="B29" s="12" t="s">
        <v>72</v>
      </c>
      <c r="C29" s="61" t="s">
        <v>13</v>
      </c>
      <c r="D29" s="36">
        <v>100</v>
      </c>
      <c r="E29" s="43">
        <v>100</v>
      </c>
      <c r="F29" s="46">
        <v>100</v>
      </c>
      <c r="G29" s="51"/>
      <c r="H29" s="40"/>
      <c r="I29" s="45"/>
      <c r="J29" s="40"/>
    </row>
    <row r="30" spans="1:10" ht="46.5" customHeight="1" x14ac:dyDescent="0.3">
      <c r="A30" s="101" t="s">
        <v>44</v>
      </c>
      <c r="B30" s="101"/>
      <c r="C30" s="101"/>
      <c r="D30" s="101"/>
      <c r="E30" s="101"/>
      <c r="F30" s="101"/>
      <c r="G30" s="101"/>
      <c r="H30" s="45"/>
      <c r="I30" s="40"/>
      <c r="J30" s="40"/>
    </row>
    <row r="31" spans="1:10" ht="48" customHeight="1" x14ac:dyDescent="0.3">
      <c r="A31" s="48"/>
      <c r="B31" s="99" t="s">
        <v>30</v>
      </c>
      <c r="C31" s="99"/>
      <c r="D31" s="99"/>
      <c r="E31" s="99"/>
      <c r="F31" s="99"/>
      <c r="G31" s="99"/>
      <c r="H31" s="40"/>
      <c r="I31" s="40"/>
      <c r="J31" s="40"/>
    </row>
    <row r="32" spans="1:10" ht="79.2" x14ac:dyDescent="0.3">
      <c r="A32" s="10" t="s">
        <v>29</v>
      </c>
      <c r="B32" s="12" t="s">
        <v>31</v>
      </c>
      <c r="C32" s="61" t="s">
        <v>32</v>
      </c>
      <c r="D32" s="61">
        <v>50</v>
      </c>
      <c r="E32" s="43">
        <v>50</v>
      </c>
      <c r="F32" s="46">
        <v>52</v>
      </c>
      <c r="G32" s="51">
        <f>F32/E32</f>
        <v>1.04</v>
      </c>
      <c r="H32" s="45"/>
      <c r="I32" s="45"/>
      <c r="J32" s="40"/>
    </row>
    <row r="33" spans="1:10" ht="66" x14ac:dyDescent="0.3">
      <c r="A33" s="11" t="s">
        <v>6</v>
      </c>
      <c r="B33" s="12" t="s">
        <v>33</v>
      </c>
      <c r="C33" s="61" t="s">
        <v>32</v>
      </c>
      <c r="D33" s="61">
        <v>18</v>
      </c>
      <c r="E33" s="43">
        <v>50</v>
      </c>
      <c r="F33" s="53">
        <v>53</v>
      </c>
      <c r="G33" s="47">
        <f t="shared" ref="G33" si="0">F33/E33</f>
        <v>1.06</v>
      </c>
      <c r="H33" s="97"/>
      <c r="I33" s="98"/>
      <c r="J33" s="40"/>
    </row>
    <row r="34" spans="1:10" ht="32.25" customHeight="1" x14ac:dyDescent="0.3">
      <c r="A34" s="80"/>
      <c r="B34" s="102" t="s">
        <v>34</v>
      </c>
      <c r="C34" s="102"/>
      <c r="D34" s="102"/>
      <c r="E34" s="102"/>
      <c r="F34" s="102"/>
      <c r="G34" s="102"/>
      <c r="H34" s="98"/>
      <c r="I34" s="98"/>
      <c r="J34" s="40"/>
    </row>
    <row r="35" spans="1:10" ht="66" customHeight="1" x14ac:dyDescent="0.3">
      <c r="A35" s="11" t="s">
        <v>11</v>
      </c>
      <c r="B35" s="12" t="s">
        <v>35</v>
      </c>
      <c r="C35" s="61" t="s">
        <v>73</v>
      </c>
      <c r="D35" s="61">
        <v>81</v>
      </c>
      <c r="E35" s="50">
        <v>60</v>
      </c>
      <c r="F35" s="53">
        <v>72</v>
      </c>
      <c r="G35" s="51">
        <f t="shared" ref="G35" si="1">F35/E35</f>
        <v>1.2</v>
      </c>
      <c r="H35" s="98"/>
      <c r="I35" s="98"/>
      <c r="J35" s="40"/>
    </row>
    <row r="36" spans="1:10" ht="40.950000000000003" customHeight="1" x14ac:dyDescent="0.3">
      <c r="A36" s="106" t="s">
        <v>45</v>
      </c>
      <c r="B36" s="106"/>
      <c r="C36" s="106"/>
      <c r="D36" s="106"/>
      <c r="E36" s="106"/>
      <c r="F36" s="106"/>
      <c r="G36" s="106"/>
      <c r="H36" s="98"/>
      <c r="I36" s="98"/>
      <c r="J36" s="40"/>
    </row>
    <row r="37" spans="1:10" ht="37.200000000000003" customHeight="1" x14ac:dyDescent="0.3">
      <c r="A37" s="80">
        <v>3.1</v>
      </c>
      <c r="B37" s="107" t="s">
        <v>36</v>
      </c>
      <c r="C37" s="107"/>
      <c r="D37" s="107"/>
      <c r="E37" s="107"/>
      <c r="F37" s="107"/>
      <c r="G37" s="107"/>
      <c r="H37" s="98"/>
      <c r="I37" s="98"/>
      <c r="J37" s="40"/>
    </row>
    <row r="38" spans="1:10" ht="66" x14ac:dyDescent="0.3">
      <c r="A38" s="10" t="s">
        <v>42</v>
      </c>
      <c r="B38" s="13" t="s">
        <v>110</v>
      </c>
      <c r="C38" s="61" t="s">
        <v>4</v>
      </c>
      <c r="D38" s="36" t="s">
        <v>5</v>
      </c>
      <c r="E38" s="43" t="s">
        <v>5</v>
      </c>
      <c r="F38" s="50" t="s">
        <v>5</v>
      </c>
      <c r="G38" s="51"/>
      <c r="H38" s="76"/>
      <c r="I38" s="40"/>
      <c r="J38" s="40"/>
    </row>
    <row r="39" spans="1:10" ht="39.6" x14ac:dyDescent="0.3">
      <c r="A39" s="68" t="s">
        <v>74</v>
      </c>
      <c r="B39" s="69" t="s">
        <v>114</v>
      </c>
      <c r="C39" s="31" t="s">
        <v>13</v>
      </c>
      <c r="D39" s="36">
        <v>0</v>
      </c>
      <c r="E39" s="43">
        <v>0</v>
      </c>
      <c r="F39" s="46">
        <v>0</v>
      </c>
      <c r="G39" s="52"/>
      <c r="H39" s="76"/>
      <c r="I39" s="40"/>
      <c r="J39" s="40"/>
    </row>
    <row r="40" spans="1:10" ht="18.600000000000001" customHeight="1" x14ac:dyDescent="0.3">
      <c r="A40" s="48">
        <v>3.2</v>
      </c>
      <c r="B40" s="104" t="s">
        <v>38</v>
      </c>
      <c r="C40" s="104"/>
      <c r="D40" s="104"/>
      <c r="E40" s="104"/>
      <c r="F40" s="104"/>
      <c r="G40" s="104"/>
      <c r="H40" s="76"/>
      <c r="I40" s="40"/>
      <c r="J40" s="40"/>
    </row>
    <row r="41" spans="1:10" s="73" customFormat="1" ht="50.25" customHeight="1" x14ac:dyDescent="0.3">
      <c r="A41" s="70" t="s">
        <v>43</v>
      </c>
      <c r="B41" s="71" t="s">
        <v>39</v>
      </c>
      <c r="C41" s="89" t="s">
        <v>4</v>
      </c>
      <c r="D41" s="53" t="s">
        <v>5</v>
      </c>
      <c r="E41" s="53" t="s">
        <v>115</v>
      </c>
      <c r="F41" s="46" t="s">
        <v>115</v>
      </c>
      <c r="G41" s="47"/>
      <c r="H41" s="55"/>
      <c r="I41" s="55"/>
      <c r="J41" s="40"/>
    </row>
    <row r="42" spans="1:10" s="73" customFormat="1" ht="61.5" customHeight="1" x14ac:dyDescent="0.3">
      <c r="A42" s="70" t="s">
        <v>64</v>
      </c>
      <c r="B42" s="72" t="s">
        <v>40</v>
      </c>
      <c r="C42" s="89" t="s">
        <v>13</v>
      </c>
      <c r="D42" s="53">
        <v>101.6</v>
      </c>
      <c r="E42" s="85">
        <v>102</v>
      </c>
      <c r="F42" s="50">
        <v>109.3</v>
      </c>
      <c r="G42" s="47"/>
      <c r="H42" s="55"/>
      <c r="I42" s="55"/>
      <c r="J42" s="40"/>
    </row>
    <row r="43" spans="1:10" s="73" customFormat="1" ht="168" customHeight="1" x14ac:dyDescent="0.3">
      <c r="A43" s="10" t="s">
        <v>65</v>
      </c>
      <c r="B43" s="12" t="s">
        <v>41</v>
      </c>
      <c r="C43" s="61" t="s">
        <v>13</v>
      </c>
      <c r="D43" s="47" t="s">
        <v>137</v>
      </c>
      <c r="E43" s="53" t="s">
        <v>83</v>
      </c>
      <c r="F43" s="36" t="s">
        <v>129</v>
      </c>
      <c r="G43" s="47"/>
      <c r="H43" s="55"/>
      <c r="I43" s="55"/>
      <c r="J43" s="40"/>
    </row>
    <row r="44" spans="1:10" ht="43.95" customHeight="1" x14ac:dyDescent="0.3">
      <c r="A44" s="106" t="s">
        <v>52</v>
      </c>
      <c r="B44" s="106"/>
      <c r="C44" s="106"/>
      <c r="D44" s="106"/>
      <c r="E44" s="106"/>
      <c r="F44" s="106"/>
      <c r="G44" s="106"/>
      <c r="H44" s="55"/>
      <c r="I44" s="55"/>
      <c r="J44" s="40"/>
    </row>
    <row r="45" spans="1:10" ht="26.4" customHeight="1" x14ac:dyDescent="0.3">
      <c r="A45" s="48">
        <v>4</v>
      </c>
      <c r="B45" s="104" t="s">
        <v>130</v>
      </c>
      <c r="C45" s="104"/>
      <c r="D45" s="104"/>
      <c r="E45" s="104"/>
      <c r="F45" s="104"/>
      <c r="G45" s="104"/>
      <c r="H45" s="55"/>
      <c r="I45" s="55"/>
      <c r="J45" s="40"/>
    </row>
    <row r="46" spans="1:10" ht="69" customHeight="1" x14ac:dyDescent="0.3">
      <c r="A46" s="74">
        <v>4.0999999999999996</v>
      </c>
      <c r="B46" s="74" t="s">
        <v>75</v>
      </c>
      <c r="C46" s="90" t="s">
        <v>54</v>
      </c>
      <c r="D46" s="50">
        <v>100</v>
      </c>
      <c r="E46" s="53">
        <v>95</v>
      </c>
      <c r="F46" s="50">
        <v>99.9</v>
      </c>
      <c r="G46" s="47">
        <f>F46/E46</f>
        <v>1.0515789473684212</v>
      </c>
      <c r="H46" s="55"/>
      <c r="I46" s="55"/>
      <c r="J46" s="40"/>
    </row>
    <row r="47" spans="1:10" ht="82.95" customHeight="1" x14ac:dyDescent="0.3">
      <c r="A47" s="74">
        <v>4.2</v>
      </c>
      <c r="B47" s="33" t="s">
        <v>76</v>
      </c>
      <c r="C47" s="32" t="s">
        <v>55</v>
      </c>
      <c r="D47" s="50">
        <v>100</v>
      </c>
      <c r="E47" s="53">
        <v>95</v>
      </c>
      <c r="F47" s="53">
        <v>95</v>
      </c>
      <c r="G47" s="47">
        <f>F47/E47</f>
        <v>1</v>
      </c>
      <c r="H47" s="55"/>
      <c r="I47" s="40"/>
      <c r="J47" s="40"/>
    </row>
    <row r="48" spans="1:10" ht="30.75" customHeight="1" x14ac:dyDescent="0.3">
      <c r="A48" s="81" t="s">
        <v>131</v>
      </c>
      <c r="B48" s="105" t="s">
        <v>56</v>
      </c>
      <c r="C48" s="105"/>
      <c r="D48" s="105"/>
      <c r="E48" s="105"/>
      <c r="F48" s="105"/>
      <c r="G48" s="105"/>
      <c r="H48" s="40"/>
      <c r="I48" s="40"/>
      <c r="J48" s="40"/>
    </row>
    <row r="49" spans="1:10" ht="39.6" x14ac:dyDescent="0.3">
      <c r="A49" s="74" t="s">
        <v>132</v>
      </c>
      <c r="B49" s="75" t="s">
        <v>77</v>
      </c>
      <c r="C49" s="32" t="s">
        <v>57</v>
      </c>
      <c r="D49" s="43">
        <v>100</v>
      </c>
      <c r="E49" s="43">
        <v>100</v>
      </c>
      <c r="F49" s="43">
        <v>100</v>
      </c>
      <c r="G49" s="47">
        <f>F49/E49</f>
        <v>1</v>
      </c>
      <c r="H49" s="40"/>
      <c r="I49" s="56"/>
      <c r="J49" s="40"/>
    </row>
    <row r="50" spans="1:10" ht="66" x14ac:dyDescent="0.3">
      <c r="A50" s="74" t="s">
        <v>133</v>
      </c>
      <c r="B50" s="75" t="s">
        <v>78</v>
      </c>
      <c r="C50" s="32" t="s">
        <v>58</v>
      </c>
      <c r="D50" s="43">
        <v>100</v>
      </c>
      <c r="E50" s="43">
        <v>100</v>
      </c>
      <c r="F50" s="43">
        <v>100</v>
      </c>
      <c r="G50" s="54">
        <f t="shared" ref="G50:G52" si="2">F50/E50</f>
        <v>1</v>
      </c>
      <c r="H50" s="56"/>
      <c r="I50" s="40"/>
      <c r="J50" s="40"/>
    </row>
    <row r="51" spans="1:10" ht="52.8" x14ac:dyDescent="0.3">
      <c r="A51" s="74" t="s">
        <v>134</v>
      </c>
      <c r="B51" s="75" t="s">
        <v>79</v>
      </c>
      <c r="C51" s="32" t="s">
        <v>58</v>
      </c>
      <c r="D51" s="43">
        <v>100</v>
      </c>
      <c r="E51" s="43">
        <v>100</v>
      </c>
      <c r="F51" s="43">
        <v>100</v>
      </c>
      <c r="G51" s="54">
        <f t="shared" si="2"/>
        <v>1</v>
      </c>
      <c r="H51" s="40"/>
      <c r="I51" s="40"/>
      <c r="J51" s="40"/>
    </row>
    <row r="52" spans="1:10" ht="79.2" x14ac:dyDescent="0.3">
      <c r="A52" s="74" t="s">
        <v>135</v>
      </c>
      <c r="B52" s="75" t="s">
        <v>80</v>
      </c>
      <c r="C52" s="32" t="s">
        <v>58</v>
      </c>
      <c r="D52" s="43">
        <v>100</v>
      </c>
      <c r="E52" s="43">
        <v>100</v>
      </c>
      <c r="F52" s="43">
        <v>100</v>
      </c>
      <c r="G52" s="54">
        <f t="shared" si="2"/>
        <v>1</v>
      </c>
      <c r="H52" s="40"/>
      <c r="I52" s="45"/>
      <c r="J52" s="40"/>
    </row>
    <row r="53" spans="1:10" ht="66" x14ac:dyDescent="0.3">
      <c r="A53" s="74" t="s">
        <v>136</v>
      </c>
      <c r="B53" s="75" t="s">
        <v>81</v>
      </c>
      <c r="C53" s="32" t="s">
        <v>59</v>
      </c>
      <c r="D53" s="43">
        <v>100</v>
      </c>
      <c r="E53" s="43">
        <v>100</v>
      </c>
      <c r="F53" s="43">
        <v>100</v>
      </c>
      <c r="G53" s="54">
        <f>F53/E53</f>
        <v>1</v>
      </c>
      <c r="H53" s="40"/>
      <c r="I53" s="45"/>
      <c r="J53" s="40"/>
    </row>
    <row r="54" spans="1:10" x14ac:dyDescent="0.3">
      <c r="A54" s="36"/>
      <c r="B54" s="49"/>
      <c r="C54" s="88"/>
      <c r="D54" s="43"/>
      <c r="E54" s="43"/>
      <c r="F54" s="43"/>
      <c r="G54" s="54"/>
      <c r="H54" s="39"/>
      <c r="I54" s="45"/>
      <c r="J54" s="40"/>
    </row>
  </sheetData>
  <mergeCells count="29">
    <mergeCell ref="B45:G45"/>
    <mergeCell ref="B48:G48"/>
    <mergeCell ref="A36:G36"/>
    <mergeCell ref="B37:G37"/>
    <mergeCell ref="B40:G40"/>
    <mergeCell ref="A44:G44"/>
    <mergeCell ref="B15:G15"/>
    <mergeCell ref="H33:H37"/>
    <mergeCell ref="I33:I37"/>
    <mergeCell ref="B8:G8"/>
    <mergeCell ref="B11:G11"/>
    <mergeCell ref="B28:G28"/>
    <mergeCell ref="A30:G30"/>
    <mergeCell ref="B31:G31"/>
    <mergeCell ref="B34:G34"/>
    <mergeCell ref="B18:G18"/>
    <mergeCell ref="B21:G21"/>
    <mergeCell ref="B23:G23"/>
    <mergeCell ref="A7:G7"/>
    <mergeCell ref="B13:G13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pageMargins left="0.39370078740157483" right="0.59055118110236227" top="0.39370078740157483" bottom="0.39370078740157483" header="0" footer="0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view="pageBreakPreview" topLeftCell="A16" zoomScale="69" zoomScaleNormal="100" zoomScaleSheetLayoutView="69" workbookViewId="0">
      <selection activeCell="I24" sqref="I24"/>
    </sheetView>
  </sheetViews>
  <sheetFormatPr defaultRowHeight="14.4" x14ac:dyDescent="0.3"/>
  <cols>
    <col min="2" max="2" width="36.33203125" customWidth="1"/>
    <col min="3" max="3" width="23.6640625" customWidth="1"/>
    <col min="5" max="5" width="8" customWidth="1"/>
    <col min="7" max="7" width="13.5546875" customWidth="1"/>
    <col min="8" max="8" width="10.44140625" customWidth="1"/>
    <col min="9" max="9" width="10.6640625" customWidth="1"/>
    <col min="10" max="10" width="9.33203125" bestFit="1" customWidth="1"/>
    <col min="11" max="11" width="11.33203125" customWidth="1"/>
    <col min="12" max="12" width="12.44140625" customWidth="1"/>
    <col min="13" max="14" width="9.33203125" bestFit="1" customWidth="1"/>
    <col min="15" max="15" width="12.44140625" customWidth="1"/>
    <col min="16" max="17" width="9.33203125" bestFit="1" customWidth="1"/>
  </cols>
  <sheetData>
    <row r="1" spans="1:19" x14ac:dyDescent="0.3">
      <c r="A1" s="8"/>
    </row>
    <row r="2" spans="1:19" ht="16.2" x14ac:dyDescent="0.3">
      <c r="A2" s="7" t="s">
        <v>46</v>
      </c>
    </row>
    <row r="3" spans="1:19" ht="15.6" x14ac:dyDescent="0.3">
      <c r="A3" s="20" t="s">
        <v>116</v>
      </c>
    </row>
    <row r="4" spans="1:19" ht="16.2" thickBot="1" x14ac:dyDescent="0.35">
      <c r="A4" s="6" t="s">
        <v>50</v>
      </c>
    </row>
    <row r="5" spans="1:19" ht="36.6" customHeight="1" thickBot="1" x14ac:dyDescent="0.35">
      <c r="A5" s="108" t="s">
        <v>0</v>
      </c>
      <c r="B5" s="108" t="s">
        <v>85</v>
      </c>
      <c r="C5" s="108" t="s">
        <v>86</v>
      </c>
      <c r="D5" s="108" t="s">
        <v>87</v>
      </c>
      <c r="E5" s="108" t="s">
        <v>88</v>
      </c>
      <c r="F5" s="114" t="s">
        <v>51</v>
      </c>
      <c r="G5" s="115"/>
      <c r="H5" s="115"/>
      <c r="I5" s="116"/>
      <c r="J5" s="114" t="s">
        <v>47</v>
      </c>
      <c r="K5" s="115"/>
      <c r="L5" s="115"/>
      <c r="M5" s="116"/>
      <c r="N5" s="114" t="s">
        <v>66</v>
      </c>
      <c r="O5" s="115"/>
      <c r="P5" s="115"/>
      <c r="Q5" s="116"/>
    </row>
    <row r="6" spans="1:19" ht="40.200000000000003" thickBot="1" x14ac:dyDescent="0.35">
      <c r="A6" s="109"/>
      <c r="B6" s="109"/>
      <c r="C6" s="109"/>
      <c r="D6" s="109"/>
      <c r="E6" s="109"/>
      <c r="F6" s="1" t="s">
        <v>60</v>
      </c>
      <c r="G6" s="1" t="s">
        <v>61</v>
      </c>
      <c r="H6" s="1" t="s">
        <v>62</v>
      </c>
      <c r="I6" s="1" t="s">
        <v>63</v>
      </c>
      <c r="J6" s="1" t="s">
        <v>60</v>
      </c>
      <c r="K6" s="1" t="s">
        <v>61</v>
      </c>
      <c r="L6" s="1" t="s">
        <v>62</v>
      </c>
      <c r="M6" s="1" t="s">
        <v>63</v>
      </c>
      <c r="N6" s="1" t="s">
        <v>60</v>
      </c>
      <c r="O6" s="1" t="s">
        <v>61</v>
      </c>
      <c r="P6" s="1" t="s">
        <v>62</v>
      </c>
      <c r="Q6" s="1" t="s">
        <v>63</v>
      </c>
    </row>
    <row r="7" spans="1:19" ht="15" thickBot="1" x14ac:dyDescent="0.3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9" ht="15" thickBot="1" x14ac:dyDescent="0.35">
      <c r="A8" s="4"/>
      <c r="B8" s="110" t="s">
        <v>48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3"/>
    </row>
    <row r="9" spans="1:19" ht="55.8" thickBot="1" x14ac:dyDescent="0.35">
      <c r="A9" s="22" t="s">
        <v>1</v>
      </c>
      <c r="B9" s="21" t="s">
        <v>89</v>
      </c>
      <c r="C9" s="21" t="s">
        <v>37</v>
      </c>
      <c r="D9" s="3" t="s">
        <v>96</v>
      </c>
      <c r="E9" s="16" t="s">
        <v>111</v>
      </c>
      <c r="F9" s="25">
        <v>0</v>
      </c>
      <c r="G9" s="25">
        <f>SUM(G10:G12)</f>
        <v>165842.1</v>
      </c>
      <c r="H9" s="25">
        <f>SUM(H10:H12)</f>
        <v>34454.300000000003</v>
      </c>
      <c r="I9" s="25">
        <v>0</v>
      </c>
      <c r="J9" s="25">
        <v>0</v>
      </c>
      <c r="K9" s="25">
        <f>K10+K11+K12</f>
        <v>165842.1</v>
      </c>
      <c r="L9" s="25">
        <f>L10+L11+L12</f>
        <v>34401.899999999994</v>
      </c>
      <c r="M9" s="25">
        <v>0</v>
      </c>
      <c r="N9" s="25">
        <f>SUM(J9)</f>
        <v>0</v>
      </c>
      <c r="O9" s="25">
        <f t="shared" ref="O9:Q9" si="0">SUM(K9)</f>
        <v>165842.1</v>
      </c>
      <c r="P9" s="25">
        <f t="shared" si="0"/>
        <v>34401.899999999994</v>
      </c>
      <c r="Q9" s="25">
        <f t="shared" si="0"/>
        <v>0</v>
      </c>
      <c r="S9" s="26">
        <f>SUM(N9:Q9)</f>
        <v>200244</v>
      </c>
    </row>
    <row r="10" spans="1:19" ht="55.8" thickBot="1" x14ac:dyDescent="0.35">
      <c r="A10" s="22" t="s">
        <v>90</v>
      </c>
      <c r="B10" s="21" t="s">
        <v>91</v>
      </c>
      <c r="C10" s="21" t="s">
        <v>37</v>
      </c>
      <c r="D10" s="3" t="s">
        <v>96</v>
      </c>
      <c r="E10" s="16" t="s">
        <v>111</v>
      </c>
      <c r="F10" s="25">
        <v>0</v>
      </c>
      <c r="G10" s="25">
        <v>0</v>
      </c>
      <c r="H10" s="25">
        <v>16584.3</v>
      </c>
      <c r="I10" s="25">
        <v>0</v>
      </c>
      <c r="J10" s="25">
        <v>0</v>
      </c>
      <c r="K10" s="25">
        <v>0</v>
      </c>
      <c r="L10" s="25">
        <v>16584.3</v>
      </c>
      <c r="M10" s="25">
        <v>0</v>
      </c>
      <c r="N10" s="25">
        <f t="shared" ref="N10:N12" si="1">SUM(J10)</f>
        <v>0</v>
      </c>
      <c r="O10" s="25">
        <f t="shared" ref="O10:O12" si="2">SUM(K10)</f>
        <v>0</v>
      </c>
      <c r="P10" s="25">
        <f t="shared" ref="P10:P12" si="3">SUM(L10)</f>
        <v>16584.3</v>
      </c>
      <c r="Q10" s="25">
        <f t="shared" ref="Q10:Q12" si="4">SUM(M10)</f>
        <v>0</v>
      </c>
    </row>
    <row r="11" spans="1:19" ht="55.8" thickBot="1" x14ac:dyDescent="0.35">
      <c r="A11" s="22" t="s">
        <v>92</v>
      </c>
      <c r="B11" s="21" t="s">
        <v>94</v>
      </c>
      <c r="C11" s="21" t="s">
        <v>37</v>
      </c>
      <c r="D11" s="3" t="s">
        <v>96</v>
      </c>
      <c r="E11" s="16" t="s">
        <v>111</v>
      </c>
      <c r="F11" s="25">
        <v>0</v>
      </c>
      <c r="G11" s="28">
        <v>0</v>
      </c>
      <c r="H11" s="25">
        <v>17870</v>
      </c>
      <c r="I11" s="25">
        <v>0</v>
      </c>
      <c r="J11" s="25">
        <v>0</v>
      </c>
      <c r="K11" s="25">
        <v>0</v>
      </c>
      <c r="L11" s="25">
        <v>17817.599999999999</v>
      </c>
      <c r="M11" s="25">
        <v>0</v>
      </c>
      <c r="N11" s="25">
        <f t="shared" si="1"/>
        <v>0</v>
      </c>
      <c r="O11" s="25">
        <f t="shared" si="2"/>
        <v>0</v>
      </c>
      <c r="P11" s="25">
        <f t="shared" si="3"/>
        <v>17817.599999999999</v>
      </c>
      <c r="Q11" s="25">
        <f t="shared" si="4"/>
        <v>0</v>
      </c>
    </row>
    <row r="12" spans="1:19" ht="97.2" thickBot="1" x14ac:dyDescent="0.35">
      <c r="A12" s="22" t="s">
        <v>93</v>
      </c>
      <c r="B12" s="21" t="s">
        <v>95</v>
      </c>
      <c r="C12" s="21" t="s">
        <v>37</v>
      </c>
      <c r="D12" s="3" t="s">
        <v>96</v>
      </c>
      <c r="E12" s="16" t="s">
        <v>111</v>
      </c>
      <c r="F12" s="27">
        <v>0</v>
      </c>
      <c r="G12" s="29">
        <v>165842.1</v>
      </c>
      <c r="H12" s="25">
        <v>0</v>
      </c>
      <c r="I12" s="25">
        <v>0</v>
      </c>
      <c r="J12" s="25">
        <v>0</v>
      </c>
      <c r="K12" s="25">
        <v>165842.1</v>
      </c>
      <c r="L12" s="25">
        <v>0</v>
      </c>
      <c r="M12" s="25">
        <v>0</v>
      </c>
      <c r="N12" s="25">
        <f t="shared" si="1"/>
        <v>0</v>
      </c>
      <c r="O12" s="25">
        <f t="shared" si="2"/>
        <v>165842.1</v>
      </c>
      <c r="P12" s="25">
        <f t="shared" si="3"/>
        <v>0</v>
      </c>
      <c r="Q12" s="25">
        <f t="shared" si="4"/>
        <v>0</v>
      </c>
    </row>
    <row r="13" spans="1:19" ht="15" thickBot="1" x14ac:dyDescent="0.35">
      <c r="A13" s="22"/>
      <c r="B13" s="110" t="s">
        <v>97</v>
      </c>
      <c r="C13" s="111"/>
      <c r="D13" s="111"/>
      <c r="E13" s="111"/>
      <c r="F13" s="111"/>
      <c r="G13" s="112"/>
      <c r="H13" s="111"/>
      <c r="I13" s="111"/>
      <c r="J13" s="111"/>
      <c r="K13" s="111"/>
      <c r="L13" s="111"/>
      <c r="M13" s="111"/>
      <c r="N13" s="111"/>
      <c r="O13" s="111"/>
      <c r="P13" s="111"/>
      <c r="Q13" s="113"/>
    </row>
    <row r="14" spans="1:19" ht="55.8" thickBot="1" x14ac:dyDescent="0.35">
      <c r="A14" s="22" t="s">
        <v>98</v>
      </c>
      <c r="B14" s="24" t="s">
        <v>99</v>
      </c>
      <c r="C14" s="21" t="s">
        <v>37</v>
      </c>
      <c r="D14" s="3" t="s">
        <v>96</v>
      </c>
      <c r="E14" s="16" t="s">
        <v>112</v>
      </c>
      <c r="F14" s="25">
        <v>0</v>
      </c>
      <c r="G14" s="25">
        <f>G15+G16+G17+G18+G19</f>
        <v>73</v>
      </c>
      <c r="H14" s="25">
        <f t="shared" ref="H14:Q14" si="5">H15+H16+H17+H18+H19</f>
        <v>16342.4</v>
      </c>
      <c r="I14" s="25">
        <f t="shared" si="5"/>
        <v>3769.5</v>
      </c>
      <c r="J14" s="25">
        <f t="shared" si="5"/>
        <v>0</v>
      </c>
      <c r="K14" s="25">
        <f t="shared" si="5"/>
        <v>73</v>
      </c>
      <c r="L14" s="25">
        <f t="shared" si="5"/>
        <v>16127.9</v>
      </c>
      <c r="M14" s="25">
        <f t="shared" si="5"/>
        <v>3769.5</v>
      </c>
      <c r="N14" s="25">
        <f t="shared" si="5"/>
        <v>0</v>
      </c>
      <c r="O14" s="25">
        <f t="shared" si="5"/>
        <v>73</v>
      </c>
      <c r="P14" s="25">
        <f t="shared" si="5"/>
        <v>16127.9</v>
      </c>
      <c r="Q14" s="25">
        <f t="shared" si="5"/>
        <v>3769.5</v>
      </c>
      <c r="S14" s="30">
        <f>SUM(N14:Q14)</f>
        <v>19970.400000000001</v>
      </c>
    </row>
    <row r="15" spans="1:19" ht="55.8" thickBot="1" x14ac:dyDescent="0.35">
      <c r="A15" s="22" t="s">
        <v>100</v>
      </c>
      <c r="B15" s="23" t="s">
        <v>101</v>
      </c>
      <c r="C15" s="21" t="s">
        <v>37</v>
      </c>
      <c r="D15" s="3" t="s">
        <v>96</v>
      </c>
      <c r="E15" s="16" t="s">
        <v>111</v>
      </c>
      <c r="F15" s="25">
        <v>0</v>
      </c>
      <c r="G15" s="25">
        <v>0</v>
      </c>
      <c r="H15" s="25">
        <v>15293.4</v>
      </c>
      <c r="I15" s="25">
        <v>0</v>
      </c>
      <c r="J15" s="25">
        <v>0</v>
      </c>
      <c r="K15" s="25">
        <v>0</v>
      </c>
      <c r="L15" s="25">
        <v>15099.6</v>
      </c>
      <c r="M15" s="25">
        <v>0</v>
      </c>
      <c r="N15" s="25">
        <v>0</v>
      </c>
      <c r="O15" s="25">
        <f t="shared" ref="O15:O19" si="6">SUM(K15)</f>
        <v>0</v>
      </c>
      <c r="P15" s="25">
        <f t="shared" ref="P15:P19" si="7">SUM(L15)</f>
        <v>15099.6</v>
      </c>
      <c r="Q15" s="25">
        <f t="shared" ref="Q15:Q19" si="8">SUM(M15)</f>
        <v>0</v>
      </c>
    </row>
    <row r="16" spans="1:19" ht="55.8" thickBot="1" x14ac:dyDescent="0.35">
      <c r="A16" s="22" t="s">
        <v>102</v>
      </c>
      <c r="B16" s="21" t="s">
        <v>103</v>
      </c>
      <c r="C16" s="21" t="s">
        <v>37</v>
      </c>
      <c r="D16" s="3" t="s">
        <v>96</v>
      </c>
      <c r="E16" s="16" t="s">
        <v>111</v>
      </c>
      <c r="F16" s="25">
        <v>0</v>
      </c>
      <c r="G16" s="25">
        <v>0</v>
      </c>
      <c r="H16" s="25">
        <v>1042.2</v>
      </c>
      <c r="I16" s="25">
        <v>0</v>
      </c>
      <c r="J16" s="25">
        <v>0</v>
      </c>
      <c r="K16" s="25">
        <v>0</v>
      </c>
      <c r="L16" s="25">
        <v>1021.5</v>
      </c>
      <c r="M16" s="25">
        <v>0</v>
      </c>
      <c r="N16" s="25">
        <v>0</v>
      </c>
      <c r="O16" s="25">
        <f t="shared" si="6"/>
        <v>0</v>
      </c>
      <c r="P16" s="25">
        <f t="shared" si="7"/>
        <v>1021.5</v>
      </c>
      <c r="Q16" s="25">
        <f t="shared" si="8"/>
        <v>0</v>
      </c>
    </row>
    <row r="17" spans="1:17" ht="97.2" thickBot="1" x14ac:dyDescent="0.35">
      <c r="A17" s="22" t="s">
        <v>104</v>
      </c>
      <c r="B17" s="21" t="s">
        <v>105</v>
      </c>
      <c r="C17" s="21" t="s">
        <v>37</v>
      </c>
      <c r="D17" s="3" t="s">
        <v>96</v>
      </c>
      <c r="E17" s="16" t="s">
        <v>111</v>
      </c>
      <c r="F17" s="25">
        <v>0</v>
      </c>
      <c r="G17" s="25">
        <v>0</v>
      </c>
      <c r="H17" s="25">
        <v>0</v>
      </c>
      <c r="I17" s="25">
        <v>3769.5</v>
      </c>
      <c r="J17" s="25">
        <v>0</v>
      </c>
      <c r="K17" s="25">
        <v>0</v>
      </c>
      <c r="L17" s="25">
        <v>0</v>
      </c>
      <c r="M17" s="25">
        <v>3769.5</v>
      </c>
      <c r="N17" s="25">
        <v>0</v>
      </c>
      <c r="O17" s="25">
        <f t="shared" si="6"/>
        <v>0</v>
      </c>
      <c r="P17" s="25">
        <f t="shared" si="7"/>
        <v>0</v>
      </c>
      <c r="Q17" s="25">
        <f t="shared" si="8"/>
        <v>3769.5</v>
      </c>
    </row>
    <row r="18" spans="1:17" ht="55.8" thickBot="1" x14ac:dyDescent="0.35">
      <c r="A18" s="22" t="s">
        <v>106</v>
      </c>
      <c r="B18" s="21" t="s">
        <v>108</v>
      </c>
      <c r="C18" s="21" t="s">
        <v>37</v>
      </c>
      <c r="D18" s="3" t="s">
        <v>96</v>
      </c>
      <c r="E18" s="16" t="s">
        <v>111</v>
      </c>
      <c r="F18" s="25">
        <v>0</v>
      </c>
      <c r="G18" s="25">
        <v>0</v>
      </c>
      <c r="H18" s="25">
        <v>6.8</v>
      </c>
      <c r="I18" s="25">
        <v>0</v>
      </c>
      <c r="J18" s="25">
        <v>0</v>
      </c>
      <c r="K18" s="25">
        <v>0</v>
      </c>
      <c r="L18" s="25">
        <v>6.8</v>
      </c>
      <c r="M18" s="25">
        <v>0</v>
      </c>
      <c r="N18" s="25">
        <v>0</v>
      </c>
      <c r="O18" s="25">
        <f t="shared" si="6"/>
        <v>0</v>
      </c>
      <c r="P18" s="25">
        <f t="shared" si="7"/>
        <v>6.8</v>
      </c>
      <c r="Q18" s="25">
        <f t="shared" si="8"/>
        <v>0</v>
      </c>
    </row>
    <row r="19" spans="1:17" ht="97.2" thickBot="1" x14ac:dyDescent="0.35">
      <c r="A19" s="22" t="s">
        <v>107</v>
      </c>
      <c r="B19" s="21" t="s">
        <v>109</v>
      </c>
      <c r="C19" s="21" t="s">
        <v>37</v>
      </c>
      <c r="D19" s="3" t="s">
        <v>96</v>
      </c>
      <c r="E19" s="16" t="s">
        <v>111</v>
      </c>
      <c r="F19" s="25">
        <v>0</v>
      </c>
      <c r="G19" s="25">
        <v>73</v>
      </c>
      <c r="H19" s="25">
        <v>0</v>
      </c>
      <c r="I19" s="25">
        <v>0</v>
      </c>
      <c r="J19" s="25">
        <v>0</v>
      </c>
      <c r="K19" s="25">
        <v>73</v>
      </c>
      <c r="L19" s="25">
        <v>0</v>
      </c>
      <c r="M19" s="25">
        <v>0</v>
      </c>
      <c r="N19" s="25">
        <v>0</v>
      </c>
      <c r="O19" s="25">
        <f t="shared" si="6"/>
        <v>73</v>
      </c>
      <c r="P19" s="25">
        <f t="shared" si="7"/>
        <v>0</v>
      </c>
      <c r="Q19" s="25">
        <f t="shared" si="8"/>
        <v>0</v>
      </c>
    </row>
    <row r="20" spans="1:17" ht="15" thickBot="1" x14ac:dyDescent="0.35">
      <c r="A20" s="4"/>
      <c r="B20" s="5" t="s">
        <v>49</v>
      </c>
      <c r="C20" s="3"/>
      <c r="D20" s="3"/>
      <c r="E20" s="3"/>
      <c r="F20" s="25">
        <f>F9+F14</f>
        <v>0</v>
      </c>
      <c r="G20" s="25">
        <f t="shared" ref="G20:Q20" si="9">G9+G14</f>
        <v>165915.1</v>
      </c>
      <c r="H20" s="25">
        <f t="shared" si="9"/>
        <v>50796.700000000004</v>
      </c>
      <c r="I20" s="25">
        <f t="shared" si="9"/>
        <v>3769.5</v>
      </c>
      <c r="J20" s="25">
        <f t="shared" si="9"/>
        <v>0</v>
      </c>
      <c r="K20" s="25">
        <f t="shared" si="9"/>
        <v>165915.1</v>
      </c>
      <c r="L20" s="25">
        <f>L9+L14</f>
        <v>50529.799999999996</v>
      </c>
      <c r="M20" s="25">
        <f t="shared" si="9"/>
        <v>3769.5</v>
      </c>
      <c r="N20" s="25">
        <f t="shared" si="9"/>
        <v>0</v>
      </c>
      <c r="O20" s="25">
        <f t="shared" si="9"/>
        <v>165915.1</v>
      </c>
      <c r="P20" s="25">
        <f t="shared" si="9"/>
        <v>50529.799999999996</v>
      </c>
      <c r="Q20" s="25">
        <f t="shared" si="9"/>
        <v>3769.5</v>
      </c>
    </row>
    <row r="22" spans="1:17" s="14" customFormat="1" ht="13.8" x14ac:dyDescent="0.25">
      <c r="G22" s="15"/>
      <c r="K22" s="15"/>
      <c r="M22" s="17"/>
    </row>
    <row r="23" spans="1:17" x14ac:dyDescent="0.3">
      <c r="G23" s="30">
        <f>SUM(G20:I20)</f>
        <v>220481.30000000002</v>
      </c>
      <c r="K23" s="19">
        <f>SUM(K20:M20)</f>
        <v>220214.39999999999</v>
      </c>
    </row>
    <row r="24" spans="1:17" s="9" customFormat="1" x14ac:dyDescent="0.3">
      <c r="H24" s="19"/>
      <c r="I24" s="34">
        <f>SUM(K23/G23)</f>
        <v>0.99878946649897282</v>
      </c>
    </row>
    <row r="25" spans="1:17" s="9" customFormat="1" x14ac:dyDescent="0.3">
      <c r="G25" s="18"/>
      <c r="H25" s="18"/>
      <c r="L25" s="19"/>
      <c r="O25" s="19"/>
    </row>
    <row r="26" spans="1:17" s="9" customFormat="1" x14ac:dyDescent="0.3"/>
    <row r="27" spans="1:17" s="9" customFormat="1" x14ac:dyDescent="0.3"/>
  </sheetData>
  <mergeCells count="10">
    <mergeCell ref="B13:Q13"/>
    <mergeCell ref="F5:I5"/>
    <mergeCell ref="J5:M5"/>
    <mergeCell ref="N5:Q5"/>
    <mergeCell ref="B8:Q8"/>
    <mergeCell ref="A5:A6"/>
    <mergeCell ref="B5:B6"/>
    <mergeCell ref="C5:C6"/>
    <mergeCell ref="D5:D6"/>
    <mergeCell ref="E5:E6"/>
  </mergeCells>
  <pageMargins left="0.70866141732283472" right="0.70866141732283472" top="0.55118110236220474" bottom="0.55118110236220474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Отчет</vt:lpstr>
      <vt:lpstr>Показатели!Заголовки_для_печати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2022-01-28T12:02:39Z</dcterms:modified>
</cp:coreProperties>
</file>